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44" windowWidth="20100" windowHeight="9000" tabRatio="864"/>
  </bookViews>
  <sheets>
    <sheet name="rikiavimas" sheetId="2" r:id="rId1"/>
    <sheet name="rikiavimas1" sheetId="4" r:id="rId2"/>
    <sheet name="Duomenų bazė 1" sheetId="9" r:id="rId3"/>
    <sheet name="Duomenų bazė 2" sheetId="8" r:id="rId4"/>
    <sheet name="rikiavimas2" sheetId="5" r:id="rId5"/>
    <sheet name="rikiavimas3" sheetId="7" r:id="rId6"/>
    <sheet name="rikiavimas 3 raktai" sheetId="3" r:id="rId7"/>
    <sheet name="rikiavimas + filtravimas" sheetId="1" r:id="rId8"/>
    <sheet name="filtravimas1" sheetId="6" r:id="rId9"/>
  </sheets>
  <externalReferences>
    <externalReference r:id="rId10"/>
  </externalReferences>
  <definedNames>
    <definedName name="_xlnm._FilterDatabase" localSheetId="8" hidden="1">filtravimas1!$A$2:$D$12</definedName>
    <definedName name="A">'[1]Automobilių kategorijos'!$D$7</definedName>
    <definedName name="L">'[1]Automobilių kategorijos'!$D$3</definedName>
    <definedName name="M">'[1]Automobilių kategorijos'!$D$4</definedName>
    <definedName name="ST">'[1]Automobilių kategorijos'!$D$6</definedName>
    <definedName name="VT">'[1]Automobilių kategorijos'!$D$5</definedName>
  </definedNames>
  <calcPr calcId="145621"/>
</workbook>
</file>

<file path=xl/calcChain.xml><?xml version="1.0" encoding="utf-8"?>
<calcChain xmlns="http://schemas.openxmlformats.org/spreadsheetml/2006/main">
  <c r="H29" i="9" l="1"/>
  <c r="H10" i="9"/>
  <c r="H8" i="9"/>
  <c r="H6" i="9"/>
  <c r="H4" i="9"/>
  <c r="G93" i="8"/>
  <c r="H93" i="8" s="1"/>
  <c r="G92" i="8"/>
  <c r="H92" i="8" s="1"/>
  <c r="G91" i="8"/>
  <c r="H91" i="8" s="1"/>
  <c r="G90" i="8"/>
  <c r="H90" i="8" s="1"/>
  <c r="G89" i="8"/>
  <c r="H89" i="8" s="1"/>
  <c r="G88" i="8"/>
  <c r="H88" i="8" s="1"/>
  <c r="G87" i="8"/>
  <c r="H87" i="8" s="1"/>
  <c r="G86" i="8"/>
  <c r="H86" i="8" s="1"/>
  <c r="G85" i="8"/>
  <c r="H85" i="8" s="1"/>
  <c r="G84" i="8"/>
  <c r="H84" i="8" s="1"/>
  <c r="G83" i="8"/>
  <c r="H83" i="8" s="1"/>
  <c r="G82" i="8"/>
  <c r="H82" i="8" s="1"/>
  <c r="G81" i="8"/>
  <c r="H81" i="8" s="1"/>
  <c r="G80" i="8"/>
  <c r="H80" i="8" s="1"/>
  <c r="G79" i="8"/>
  <c r="H79" i="8" s="1"/>
  <c r="G78" i="8"/>
  <c r="H78" i="8" s="1"/>
  <c r="G77" i="8"/>
  <c r="H77" i="8" s="1"/>
  <c r="G76" i="8"/>
  <c r="H76" i="8" s="1"/>
  <c r="G75" i="8"/>
  <c r="H75" i="8" s="1"/>
  <c r="G74" i="8"/>
  <c r="H74" i="8" s="1"/>
  <c r="G73" i="8"/>
  <c r="H73" i="8" s="1"/>
  <c r="G72" i="8"/>
  <c r="H72" i="8" s="1"/>
  <c r="G71" i="8"/>
  <c r="H71" i="8" s="1"/>
  <c r="G70" i="8"/>
  <c r="H70" i="8" s="1"/>
  <c r="G69" i="8"/>
  <c r="H69" i="8" s="1"/>
  <c r="G68" i="8"/>
  <c r="H68" i="8" s="1"/>
  <c r="G67" i="8"/>
  <c r="H67" i="8" s="1"/>
  <c r="G66" i="8"/>
  <c r="H66" i="8" s="1"/>
  <c r="G65" i="8"/>
  <c r="H65" i="8" s="1"/>
  <c r="G64" i="8"/>
  <c r="H64" i="8" s="1"/>
  <c r="G63" i="8"/>
  <c r="H63" i="8" s="1"/>
  <c r="G62" i="8"/>
  <c r="H62" i="8" s="1"/>
  <c r="G61" i="8"/>
  <c r="H61" i="8" s="1"/>
  <c r="G60" i="8"/>
  <c r="H60" i="8" s="1"/>
  <c r="G59" i="8"/>
  <c r="H59" i="8" s="1"/>
  <c r="G58" i="8"/>
  <c r="H58" i="8" s="1"/>
  <c r="G57" i="8"/>
  <c r="H57" i="8" s="1"/>
  <c r="G56" i="8"/>
  <c r="H56" i="8" s="1"/>
  <c r="G55" i="8"/>
  <c r="H55" i="8" s="1"/>
  <c r="G54" i="8"/>
  <c r="H54" i="8" s="1"/>
  <c r="G53" i="8"/>
  <c r="H53" i="8" s="1"/>
  <c r="G52" i="8"/>
  <c r="H52" i="8" s="1"/>
  <c r="G51" i="8"/>
  <c r="H51" i="8" s="1"/>
  <c r="G50" i="8"/>
  <c r="H50" i="8" s="1"/>
  <c r="G49" i="8"/>
  <c r="H49" i="8" s="1"/>
  <c r="G48" i="8"/>
  <c r="H48" i="8" s="1"/>
  <c r="G47" i="8"/>
  <c r="H47" i="8" s="1"/>
  <c r="G46" i="8"/>
  <c r="H46" i="8" s="1"/>
  <c r="G45" i="8"/>
  <c r="H45" i="8" s="1"/>
  <c r="G44" i="8"/>
  <c r="H44" i="8" s="1"/>
  <c r="G43" i="8"/>
  <c r="H43" i="8" s="1"/>
  <c r="G42" i="8"/>
  <c r="H42" i="8" s="1"/>
  <c r="G41" i="8"/>
  <c r="H41" i="8" s="1"/>
  <c r="G40" i="8"/>
  <c r="H40" i="8" s="1"/>
  <c r="G39" i="8"/>
  <c r="H39" i="8" s="1"/>
  <c r="G38" i="8"/>
  <c r="H38" i="8" s="1"/>
  <c r="G37" i="8"/>
  <c r="H37" i="8" s="1"/>
  <c r="G36" i="8"/>
  <c r="H36" i="8" s="1"/>
  <c r="G35" i="8"/>
  <c r="H35" i="8" s="1"/>
  <c r="G34" i="8"/>
  <c r="H34" i="8" s="1"/>
  <c r="G33" i="8"/>
  <c r="H33" i="8" s="1"/>
  <c r="G32" i="8"/>
  <c r="H32" i="8" s="1"/>
  <c r="G31" i="8"/>
  <c r="H31" i="8" s="1"/>
  <c r="G30" i="8"/>
  <c r="H30" i="8" s="1"/>
  <c r="G29" i="8"/>
  <c r="H29" i="8" s="1"/>
  <c r="G28" i="8"/>
  <c r="H28" i="8" s="1"/>
  <c r="G27" i="8"/>
  <c r="H27" i="8" s="1"/>
  <c r="G26" i="8"/>
  <c r="H26" i="8" s="1"/>
  <c r="G25" i="8"/>
  <c r="H25" i="8" s="1"/>
  <c r="G24" i="8"/>
  <c r="H24" i="8" s="1"/>
  <c r="G23" i="8"/>
  <c r="H23" i="8" s="1"/>
  <c r="G22" i="8"/>
  <c r="H22" i="8" s="1"/>
  <c r="G21" i="8"/>
  <c r="H21" i="8" s="1"/>
  <c r="G20" i="8"/>
  <c r="H20" i="8" s="1"/>
  <c r="G19" i="8"/>
  <c r="H19" i="8" s="1"/>
  <c r="G18" i="8"/>
  <c r="H18" i="8" s="1"/>
  <c r="G17" i="8"/>
  <c r="H17" i="8" s="1"/>
  <c r="G16" i="8"/>
  <c r="H16" i="8" s="1"/>
  <c r="G15" i="8"/>
  <c r="H15" i="8" s="1"/>
  <c r="G14" i="8"/>
  <c r="H14" i="8" s="1"/>
  <c r="G13" i="8"/>
  <c r="H13" i="8" s="1"/>
  <c r="G12" i="8"/>
  <c r="H12" i="8" s="1"/>
  <c r="G11" i="8"/>
  <c r="H11" i="8" s="1"/>
  <c r="G10" i="8"/>
  <c r="H10" i="8" s="1"/>
  <c r="G9" i="8"/>
  <c r="H9" i="8" s="1"/>
  <c r="G8" i="8"/>
  <c r="H8" i="8" s="1"/>
  <c r="G7" i="8"/>
  <c r="H7" i="8" s="1"/>
  <c r="G6" i="8"/>
  <c r="H6" i="8" s="1"/>
  <c r="G5" i="8"/>
  <c r="H5" i="8" s="1"/>
  <c r="G4" i="8"/>
  <c r="H4" i="8" s="1"/>
  <c r="G3" i="8"/>
  <c r="H3" i="8" s="1"/>
  <c r="G2" i="8"/>
  <c r="H2" i="8" s="1"/>
  <c r="F5" i="9"/>
  <c r="F19" i="9"/>
  <c r="F7" i="9"/>
  <c r="F10" i="9"/>
  <c r="F28" i="9"/>
  <c r="F31" i="9"/>
  <c r="F18" i="9"/>
  <c r="F9" i="9"/>
  <c r="F16" i="9"/>
  <c r="F30" i="9"/>
  <c r="F21" i="9"/>
  <c r="F2" i="9"/>
  <c r="F23" i="9"/>
  <c r="F26" i="9"/>
  <c r="F27" i="9"/>
  <c r="F3" i="9"/>
  <c r="F8" i="9"/>
  <c r="F12" i="9"/>
  <c r="F29" i="9"/>
  <c r="F17" i="9"/>
  <c r="F13" i="9"/>
  <c r="F22" i="9"/>
  <c r="F20" i="9"/>
  <c r="F14" i="9"/>
  <c r="F6" i="9"/>
  <c r="F25" i="9"/>
  <c r="F15" i="9"/>
  <c r="F11" i="9"/>
  <c r="F24" i="9"/>
  <c r="H2" i="9"/>
  <c r="H16" i="9"/>
  <c r="H21" i="9"/>
  <c r="H23" i="9"/>
  <c r="H24" i="9"/>
  <c r="J10" i="9"/>
  <c r="H25" i="9"/>
  <c r="H13" i="9"/>
  <c r="H27" i="9"/>
  <c r="J3" i="9"/>
  <c r="H26" i="9"/>
  <c r="J4" i="9"/>
  <c r="H11" i="9"/>
  <c r="H20" i="9"/>
  <c r="J14" i="9"/>
  <c r="H28" i="9"/>
  <c r="G10" i="9"/>
  <c r="I10" i="9"/>
  <c r="H22" i="9"/>
  <c r="J7" i="9"/>
  <c r="J31" i="9"/>
  <c r="J30" i="9"/>
  <c r="G25" i="9"/>
  <c r="I25" i="9"/>
  <c r="J25" i="9"/>
  <c r="J17" i="9"/>
  <c r="J15" i="9"/>
  <c r="G2" i="9"/>
  <c r="I2" i="9"/>
  <c r="J2" i="9"/>
  <c r="J12" i="9"/>
  <c r="G21" i="9"/>
  <c r="I21" i="9"/>
  <c r="J21" i="9"/>
  <c r="H5" i="9"/>
  <c r="J8" i="9"/>
  <c r="G26" i="9"/>
  <c r="I26" i="9"/>
  <c r="J26" i="9"/>
  <c r="H14" i="9"/>
  <c r="G14" i="9"/>
  <c r="I14" i="9"/>
  <c r="H9" i="9"/>
  <c r="I30" i="9"/>
  <c r="G30" i="9"/>
  <c r="H30" i="9"/>
  <c r="J19" i="9"/>
  <c r="H17" i="9"/>
  <c r="G17" i="9"/>
  <c r="I17" i="9"/>
  <c r="G27" i="9"/>
  <c r="I27" i="9"/>
  <c r="J27" i="9"/>
  <c r="G9" i="9"/>
  <c r="I9" i="9"/>
  <c r="J9" i="9"/>
  <c r="I7" i="9"/>
  <c r="G7" i="9"/>
  <c r="H7" i="9"/>
  <c r="I31" i="9"/>
  <c r="G31" i="9"/>
  <c r="H31" i="9"/>
  <c r="G16" i="9"/>
  <c r="I16" i="9"/>
  <c r="J16" i="9"/>
  <c r="G23" i="9"/>
  <c r="I23" i="9"/>
  <c r="J23" i="9"/>
  <c r="H18" i="9"/>
  <c r="G24" i="9"/>
  <c r="I24" i="9"/>
  <c r="J24" i="9"/>
  <c r="G13" i="9"/>
  <c r="I13" i="9"/>
  <c r="J13" i="9"/>
  <c r="I15" i="9"/>
  <c r="G15" i="9"/>
  <c r="H15" i="9"/>
  <c r="H3" i="9"/>
  <c r="G3" i="9"/>
  <c r="I3" i="9"/>
  <c r="H19" i="9"/>
  <c r="G19" i="9"/>
  <c r="I19" i="9"/>
  <c r="G11" i="9"/>
  <c r="I11" i="9"/>
  <c r="J11" i="9"/>
  <c r="I12" i="9"/>
  <c r="G12" i="9"/>
  <c r="H12" i="9"/>
  <c r="G20" i="9"/>
  <c r="I20" i="9"/>
  <c r="J20" i="9"/>
  <c r="G8" i="9"/>
  <c r="I8" i="9"/>
  <c r="G6" i="9"/>
  <c r="I6" i="9"/>
  <c r="J6" i="9"/>
  <c r="G22" i="9"/>
  <c r="I22" i="9"/>
  <c r="J22" i="9"/>
  <c r="G18" i="9"/>
  <c r="I18" i="9"/>
  <c r="J18" i="9"/>
  <c r="G29" i="9"/>
  <c r="I29" i="9"/>
  <c r="J29" i="9"/>
  <c r="G28" i="9"/>
  <c r="I28" i="9"/>
  <c r="J28" i="9"/>
  <c r="G5" i="9"/>
  <c r="I5" i="9"/>
  <c r="J5" i="9"/>
  <c r="F4" i="9"/>
  <c r="G4" i="9"/>
  <c r="I4" i="9"/>
</calcChain>
</file>

<file path=xl/sharedStrings.xml><?xml version="1.0" encoding="utf-8"?>
<sst xmlns="http://schemas.openxmlformats.org/spreadsheetml/2006/main" count="712" uniqueCount="317">
  <si>
    <t>Knygos</t>
  </si>
  <si>
    <t>Pavadinimas</t>
  </si>
  <si>
    <t>Komentaras</t>
  </si>
  <si>
    <t>Autorius</t>
  </si>
  <si>
    <t>Leidykla</t>
  </si>
  <si>
    <t>Leidimo metai</t>
  </si>
  <si>
    <t>Zuika padūkėlis</t>
  </si>
  <si>
    <t>Vaikams</t>
  </si>
  <si>
    <t xml:space="preserve">Vytautas Račickas </t>
  </si>
  <si>
    <t>Vyturys</t>
  </si>
  <si>
    <t>Einšteinas. Biografija</t>
  </si>
  <si>
    <t>Biografija</t>
  </si>
  <si>
    <t xml:space="preserve">Jürgen Neffe </t>
  </si>
  <si>
    <t>Alma littera</t>
  </si>
  <si>
    <t>Teatras</t>
  </si>
  <si>
    <t>Romanas, klasika</t>
  </si>
  <si>
    <t xml:space="preserve">William Somerset Maugham </t>
  </si>
  <si>
    <t>Puikybė ir prietarai</t>
  </si>
  <si>
    <t xml:space="preserve">Jane Austen </t>
  </si>
  <si>
    <t>Silva Rerum</t>
  </si>
  <si>
    <t>Kristina Sabaliauskaitė</t>
  </si>
  <si>
    <t>Baltos lankos</t>
  </si>
  <si>
    <t>Zahiras</t>
  </si>
  <si>
    <t>Romanas</t>
  </si>
  <si>
    <t>Paulo Coelho</t>
  </si>
  <si>
    <t>Vaga</t>
  </si>
  <si>
    <t>Mano virtualieji aš</t>
  </si>
  <si>
    <t>IKT</t>
  </si>
  <si>
    <t>Matthew Fraser, Soumitra Dutta</t>
  </si>
  <si>
    <t>Eugrimas</t>
  </si>
  <si>
    <t>Verslas minties greičiu</t>
  </si>
  <si>
    <t xml:space="preserve">Ekonomika </t>
  </si>
  <si>
    <t>Bill Gates</t>
  </si>
  <si>
    <t>Dienoraštis be datų</t>
  </si>
  <si>
    <t>Publicistika</t>
  </si>
  <si>
    <t>Justinas Marcinkevičius</t>
  </si>
  <si>
    <t>Kaip žydėjimas vyšnios</t>
  </si>
  <si>
    <t>Poezija</t>
  </si>
  <si>
    <t>Salomėja Nėris</t>
  </si>
  <si>
    <t>Prie užvertos langinės</t>
  </si>
  <si>
    <t>Klasika</t>
  </si>
  <si>
    <t>Žemaitė</t>
  </si>
  <si>
    <t>Anykščių šilelis</t>
  </si>
  <si>
    <t>Poema</t>
  </si>
  <si>
    <t>Antanas Baranauskas</t>
  </si>
  <si>
    <t>Užpaliai: mūsų svajonių kraštas</t>
  </si>
  <si>
    <t>Krašto istorija</t>
  </si>
  <si>
    <t>Vanda Kuliešienė, Stanislovas Balčiūnas</t>
  </si>
  <si>
    <t>Sodra Press</t>
  </si>
  <si>
    <t>Rūšiuoti pagal:</t>
  </si>
  <si>
    <r>
      <t xml:space="preserve">Komentarą </t>
    </r>
    <r>
      <rPr>
        <sz val="10"/>
        <rFont val="Arial"/>
        <family val="2"/>
        <charset val="186"/>
      </rPr>
      <t>didėjimo tvarka</t>
    </r>
  </si>
  <si>
    <t>Po to pagal:</t>
  </si>
  <si>
    <r>
      <t xml:space="preserve">Leidyklą </t>
    </r>
    <r>
      <rPr>
        <sz val="10"/>
        <rFont val="Arial"/>
        <family val="2"/>
        <charset val="186"/>
      </rPr>
      <t>didėjimo tvarka</t>
    </r>
  </si>
  <si>
    <t>Apklausa</t>
  </si>
  <si>
    <t>Vardas ir pavardė</t>
  </si>
  <si>
    <t>Lytis</t>
  </si>
  <si>
    <t>Patinka matematika</t>
  </si>
  <si>
    <t>Patinka fizika</t>
  </si>
  <si>
    <t>Patinka  matematika ir fizika</t>
  </si>
  <si>
    <t>Patinka arba fizika arba matematika</t>
  </si>
  <si>
    <t>Patinka tik matematika</t>
  </si>
  <si>
    <t>Patinka tik fizika</t>
  </si>
  <si>
    <t>Martyna Mokslininkė</t>
  </si>
  <si>
    <t>Mot.</t>
  </si>
  <si>
    <t>Taip</t>
  </si>
  <si>
    <t>Patinka matematika ir fizika</t>
  </si>
  <si>
    <t>Mindaugas Matematikas</t>
  </si>
  <si>
    <t>Vyr.</t>
  </si>
  <si>
    <t>Ne</t>
  </si>
  <si>
    <t xml:space="preserve"> </t>
  </si>
  <si>
    <t>Marija Chemikė</t>
  </si>
  <si>
    <t>Matas Pieštukas</t>
  </si>
  <si>
    <t>Justina Tyrėja</t>
  </si>
  <si>
    <t>Ona Fizikė</t>
  </si>
  <si>
    <t>Agnė Liniuotė</t>
  </si>
  <si>
    <t>Rožė Knygaitė</t>
  </si>
  <si>
    <r>
      <t xml:space="preserve">Vardas, pavardė </t>
    </r>
    <r>
      <rPr>
        <sz val="10"/>
        <rFont val="Arial"/>
        <family val="2"/>
        <charset val="186"/>
      </rPr>
      <t>didėjimo tvarka</t>
    </r>
  </si>
  <si>
    <r>
      <t xml:space="preserve">pagal leidimo metus </t>
    </r>
    <r>
      <rPr>
        <sz val="10"/>
        <rFont val="Symbol"/>
        <family val="1"/>
        <charset val="2"/>
      </rPr>
      <t>-</t>
    </r>
    <r>
      <rPr>
        <sz val="10"/>
        <rFont val="Arial"/>
        <family val="2"/>
        <charset val="186"/>
      </rPr>
      <t xml:space="preserve"> didėjančiai;</t>
    </r>
  </si>
  <si>
    <r>
      <t xml:space="preserve">pagal pavadinimą </t>
    </r>
    <r>
      <rPr>
        <sz val="10"/>
        <rFont val="Symbol"/>
        <family val="1"/>
        <charset val="2"/>
      </rPr>
      <t>-</t>
    </r>
    <r>
      <rPr>
        <sz val="10"/>
        <rFont val="Arial"/>
        <family val="2"/>
        <charset val="186"/>
      </rPr>
      <t xml:space="preserve"> abėcėliškai didėjančiai.</t>
    </r>
  </si>
  <si>
    <t>1.</t>
  </si>
  <si>
    <t>2.</t>
  </si>
  <si>
    <r>
      <t xml:space="preserve">Lentelės </t>
    </r>
    <r>
      <rPr>
        <i/>
        <sz val="10"/>
        <rFont val="Arial"/>
        <family val="2"/>
        <charset val="186"/>
      </rPr>
      <t>Knygos</t>
    </r>
    <r>
      <rPr>
        <sz val="10"/>
        <rFont val="Arial"/>
        <family val="2"/>
        <charset val="186"/>
      </rPr>
      <t xml:space="preserve"> duomenys išrikiuoti taip:</t>
    </r>
  </si>
  <si>
    <t>Verslo klasės lėktuvai</t>
  </si>
  <si>
    <t>Kategorija</t>
  </si>
  <si>
    <t>Skrydžio nuotolis, km</t>
  </si>
  <si>
    <t>Kreiserinis greitis, km/val.</t>
  </si>
  <si>
    <t>Didžiausias keleivių skaičius</t>
  </si>
  <si>
    <t>Chalenger 604</t>
  </si>
  <si>
    <t>Didelis lėktuvas</t>
  </si>
  <si>
    <t>Chalenger 605</t>
  </si>
  <si>
    <t>Chalenger 800</t>
  </si>
  <si>
    <t>Chalenger 851</t>
  </si>
  <si>
    <t>Falcon 900B</t>
  </si>
  <si>
    <t>Falcon 900DX</t>
  </si>
  <si>
    <t>Chalenger 300</t>
  </si>
  <si>
    <t>Vidutinis lėktuvas</t>
  </si>
  <si>
    <t>Citation X</t>
  </si>
  <si>
    <t>Falcon 50EX</t>
  </si>
  <si>
    <t>GulfstreamG100</t>
  </si>
  <si>
    <t>GulfstreamG150</t>
  </si>
  <si>
    <t>Learjet 60</t>
  </si>
  <si>
    <t>Citation Bravo</t>
  </si>
  <si>
    <t>Mažas lėktuvas</t>
  </si>
  <si>
    <t>Citation CJ3</t>
  </si>
  <si>
    <t>Citation Encore</t>
  </si>
  <si>
    <t>Hawker 400XP</t>
  </si>
  <si>
    <t>Learjet 40/40XR</t>
  </si>
  <si>
    <t>Premier 1A</t>
  </si>
  <si>
    <t>Rikiavimo raktai:</t>
  </si>
  <si>
    <r>
      <t xml:space="preserve">Lėktuvo kreiserinį greitį </t>
    </r>
    <r>
      <rPr>
        <sz val="10"/>
        <rFont val="Arial"/>
        <family val="2"/>
        <charset val="186"/>
      </rPr>
      <t>mažėjimo tvarka</t>
    </r>
  </si>
  <si>
    <r>
      <t xml:space="preserve">Skrydžio nuotolį </t>
    </r>
    <r>
      <rPr>
        <sz val="10"/>
        <rFont val="Arial"/>
        <family val="2"/>
        <charset val="186"/>
      </rPr>
      <t>mažėjimo tvarka</t>
    </r>
  </si>
  <si>
    <r>
      <t xml:space="preserve">Keleivių skaičių </t>
    </r>
    <r>
      <rPr>
        <sz val="10"/>
        <rFont val="Arial"/>
        <family val="2"/>
        <charset val="186"/>
      </rPr>
      <t>mažėjimo tvarka</t>
    </r>
  </si>
  <si>
    <t>Didžiausi pasaulio optiniai teleskopai</t>
  </si>
  <si>
    <t>Observatorijos pavadinimas</t>
  </si>
  <si>
    <t>Veidrodžio skersmuo, m</t>
  </si>
  <si>
    <t>Vieta</t>
  </si>
  <si>
    <t>Aukštis, m</t>
  </si>
  <si>
    <t>Europos pietų pusrutulio</t>
  </si>
  <si>
    <t>Čilė</t>
  </si>
  <si>
    <t>Japonijos nacionalinė</t>
  </si>
  <si>
    <t>JAV</t>
  </si>
  <si>
    <t>La Palma</t>
  </si>
  <si>
    <t>Ispanija</t>
  </si>
  <si>
    <t>Mak Donaldo</t>
  </si>
  <si>
    <t>Mauna Kea</t>
  </si>
  <si>
    <t>Maunt Grehemo</t>
  </si>
  <si>
    <t>Maunt Palomaro</t>
  </si>
  <si>
    <t>Pietų Afrikos</t>
  </si>
  <si>
    <t>Pietų Afrika</t>
  </si>
  <si>
    <t>Rusijos specialioji astrofizikos</t>
  </si>
  <si>
    <t>Rusija</t>
  </si>
  <si>
    <t>Atsakymas: dauguma observatorijų statoma kalnuose (virš tankiausio atmosferos sluoksnio), kadangi ten naktys būna giedresnės.</t>
  </si>
  <si>
    <r>
      <t xml:space="preserve">Veidrodžio skersmenį </t>
    </r>
    <r>
      <rPr>
        <sz val="10"/>
        <rFont val="Arial"/>
        <family val="2"/>
        <charset val="186"/>
      </rPr>
      <t>mažėjimo tvarka</t>
    </r>
  </si>
  <si>
    <r>
      <t xml:space="preserve">Vietą </t>
    </r>
    <r>
      <rPr>
        <sz val="10"/>
        <rFont val="Arial"/>
        <family val="2"/>
        <charset val="186"/>
      </rPr>
      <t>mažėjimo tvarka</t>
    </r>
  </si>
  <si>
    <r>
      <t xml:space="preserve">Teleskopo aukštį </t>
    </r>
    <r>
      <rPr>
        <sz val="10"/>
        <rFont val="Arial"/>
        <family val="2"/>
        <charset val="186"/>
      </rPr>
      <t>mažėjimo tvarka</t>
    </r>
  </si>
  <si>
    <t>Stebėkite, kaip keičiasi duomenys lentelėje</t>
  </si>
  <si>
    <t>Šviesiausi planetiškieji ūkai</t>
  </si>
  <si>
    <t>Žymėjimas</t>
  </si>
  <si>
    <t>NASA nuotraukos</t>
  </si>
  <si>
    <t>Žvaigždynas</t>
  </si>
  <si>
    <t>Ryškis</t>
  </si>
  <si>
    <t>Nuotolis tūkstančiais šviesmečių</t>
  </si>
  <si>
    <t xml:space="preserve">Eskimas </t>
  </si>
  <si>
    <t>NGC 2392</t>
  </si>
  <si>
    <t>Dvyniai</t>
  </si>
  <si>
    <t>Pelėda</t>
  </si>
  <si>
    <t>NGC 3587</t>
  </si>
  <si>
    <t>Didieji Grįžulo ratai</t>
  </si>
  <si>
    <t>Katės akis</t>
  </si>
  <si>
    <t>NGC 6543</t>
  </si>
  <si>
    <t>Drakonas</t>
  </si>
  <si>
    <t>Žiedas</t>
  </si>
  <si>
    <t>NGC 6720</t>
  </si>
  <si>
    <t>Lyra</t>
  </si>
  <si>
    <t>Akies rainelė</t>
  </si>
  <si>
    <t>NGC 6751</t>
  </si>
  <si>
    <t>Erelis</t>
  </si>
  <si>
    <t>Hantelis</t>
  </si>
  <si>
    <t>NGC 6853</t>
  </si>
  <si>
    <t>Laputė</t>
  </si>
  <si>
    <t>Sraigė</t>
  </si>
  <si>
    <t>NGC 7293</t>
  </si>
  <si>
    <t>Vandenis</t>
  </si>
  <si>
    <t>Burbulas</t>
  </si>
  <si>
    <t>NGC 7635</t>
  </si>
  <si>
    <t>Kasiopėja</t>
  </si>
  <si>
    <t>Atsakymas: lentelės duomenys išrikiuoti pagal žymėjimą didėjančiai</t>
  </si>
  <si>
    <t>Pagal kurį raktą surikiuoti šios lentelės duomenys?</t>
  </si>
  <si>
    <t>Atsakymas:</t>
  </si>
  <si>
    <t>Surikiuokite:</t>
  </si>
  <si>
    <t xml:space="preserve"> pagal:</t>
  </si>
  <si>
    <r>
      <t xml:space="preserve">Ūko pavadinimą </t>
    </r>
    <r>
      <rPr>
        <sz val="10"/>
        <rFont val="Arial"/>
        <family val="2"/>
        <charset val="186"/>
      </rPr>
      <t>didėjimo tvarka</t>
    </r>
  </si>
  <si>
    <t>atrinkite tuos lėktuvus, kuriais gali skristi ne mažiau kaip 10 keleivių</t>
  </si>
  <si>
    <t>Filtravimo raktai:</t>
  </si>
  <si>
    <t>Atsakymai</t>
  </si>
  <si>
    <r>
      <t xml:space="preserve">1. Pagal stulpelį </t>
    </r>
    <r>
      <rPr>
        <b/>
        <sz val="10"/>
        <rFont val="Arial"/>
        <family val="2"/>
        <charset val="186"/>
      </rPr>
      <t>Komentaras</t>
    </r>
    <r>
      <rPr>
        <sz val="10"/>
        <rFont val="Arial"/>
        <family val="2"/>
        <charset val="186"/>
      </rPr>
      <t xml:space="preserve"> - kriterijus </t>
    </r>
    <r>
      <rPr>
        <b/>
        <sz val="10"/>
        <rFont val="Arial"/>
        <family val="2"/>
        <charset val="186"/>
      </rPr>
      <t>Klasika</t>
    </r>
  </si>
  <si>
    <r>
      <t xml:space="preserve">2. Pagal stulpelį </t>
    </r>
    <r>
      <rPr>
        <b/>
        <sz val="10"/>
        <rFont val="Arial"/>
        <family val="2"/>
        <charset val="186"/>
      </rPr>
      <t>Komentaras</t>
    </r>
    <r>
      <rPr>
        <sz val="10"/>
        <rFont val="Arial"/>
        <family val="2"/>
        <charset val="186"/>
      </rPr>
      <t xml:space="preserve"> - 2 kriterijai: </t>
    </r>
    <r>
      <rPr>
        <b/>
        <sz val="10"/>
        <rFont val="Arial"/>
        <family val="2"/>
        <charset val="186"/>
      </rPr>
      <t xml:space="preserve">Klasika </t>
    </r>
    <r>
      <rPr>
        <sz val="10"/>
        <rFont val="Arial"/>
        <family val="2"/>
        <charset val="186"/>
      </rPr>
      <t>arba</t>
    </r>
    <r>
      <rPr>
        <b/>
        <sz val="10"/>
        <rFont val="Arial"/>
        <family val="2"/>
        <charset val="186"/>
      </rPr>
      <t xml:space="preserve"> Romanas, klasika</t>
    </r>
  </si>
  <si>
    <r>
      <t xml:space="preserve">3. Pagal stulpelį </t>
    </r>
    <r>
      <rPr>
        <b/>
        <sz val="10"/>
        <rFont val="Arial"/>
        <family val="2"/>
        <charset val="186"/>
      </rPr>
      <t>Komentaras</t>
    </r>
    <r>
      <rPr>
        <sz val="10"/>
        <rFont val="Arial"/>
        <family val="2"/>
        <charset val="186"/>
      </rPr>
      <t xml:space="preserve"> - kriterijus </t>
    </r>
    <r>
      <rPr>
        <b/>
        <sz val="10"/>
        <rFont val="Arial"/>
        <family val="2"/>
        <charset val="186"/>
      </rPr>
      <t>Klas*</t>
    </r>
  </si>
  <si>
    <r>
      <t xml:space="preserve">4. Pagal stulpelį </t>
    </r>
    <r>
      <rPr>
        <b/>
        <sz val="10"/>
        <rFont val="Arial"/>
        <family val="2"/>
        <charset val="186"/>
      </rPr>
      <t>Leidykla</t>
    </r>
    <r>
      <rPr>
        <sz val="10"/>
        <rFont val="Arial"/>
        <family val="2"/>
        <charset val="186"/>
      </rPr>
      <t xml:space="preserve"> - 2 kriterijai: V</t>
    </r>
    <r>
      <rPr>
        <b/>
        <sz val="10"/>
        <rFont val="Arial"/>
        <family val="2"/>
        <charset val="186"/>
      </rPr>
      <t xml:space="preserve">aga ir Klasika </t>
    </r>
  </si>
  <si>
    <r>
      <t xml:space="preserve">5. Pagal stulpelį </t>
    </r>
    <r>
      <rPr>
        <b/>
        <sz val="10"/>
        <rFont val="Arial"/>
        <family val="2"/>
        <charset val="186"/>
      </rPr>
      <t>Leidykla</t>
    </r>
    <r>
      <rPr>
        <sz val="10"/>
        <rFont val="Arial"/>
        <family val="2"/>
        <charset val="186"/>
      </rPr>
      <t xml:space="preserve"> - kriterijus </t>
    </r>
    <r>
      <rPr>
        <b/>
        <sz val="10"/>
        <rFont val="Arial"/>
        <family val="2"/>
        <charset val="186"/>
      </rPr>
      <t>Alma littera</t>
    </r>
  </si>
  <si>
    <r>
      <t xml:space="preserve">6. Pagal stulpelį </t>
    </r>
    <r>
      <rPr>
        <b/>
        <sz val="10"/>
        <rFont val="Arial"/>
        <family val="2"/>
        <charset val="186"/>
      </rPr>
      <t>Leidimo metai</t>
    </r>
    <r>
      <rPr>
        <sz val="10"/>
        <rFont val="Arial"/>
        <family val="2"/>
        <charset val="186"/>
      </rPr>
      <t xml:space="preserve"> - kriterijus nuo 2005 iki </t>
    </r>
    <r>
      <rPr>
        <b/>
        <sz val="10"/>
        <rFont val="Arial"/>
        <family val="2"/>
        <charset val="186"/>
      </rPr>
      <t>2010</t>
    </r>
  </si>
  <si>
    <r>
      <t xml:space="preserve">7. Pagal stulpelį </t>
    </r>
    <r>
      <rPr>
        <b/>
        <sz val="10"/>
        <rFont val="Arial"/>
        <family val="2"/>
        <charset val="186"/>
      </rPr>
      <t>Leidimo metai</t>
    </r>
    <r>
      <rPr>
        <sz val="10"/>
        <rFont val="Arial"/>
        <family val="2"/>
        <charset val="186"/>
      </rPr>
      <t xml:space="preserve"> - kriterijus </t>
    </r>
    <r>
      <rPr>
        <b/>
        <sz val="10"/>
        <rFont val="Arial"/>
        <family val="2"/>
        <charset val="186"/>
      </rPr>
      <t>2011</t>
    </r>
    <r>
      <rPr>
        <sz val="10"/>
        <rFont val="Arial"/>
        <family val="2"/>
        <charset val="186"/>
      </rPr>
      <t/>
    </r>
  </si>
  <si>
    <t>Atomų branduolių sandara</t>
  </si>
  <si>
    <t>Žymuo</t>
  </si>
  <si>
    <t>Masės skaičius</t>
  </si>
  <si>
    <t>Protonų skaičius</t>
  </si>
  <si>
    <t>Sidabras</t>
  </si>
  <si>
    <t>Ag</t>
  </si>
  <si>
    <t>Auksas</t>
  </si>
  <si>
    <t>Au</t>
  </si>
  <si>
    <t>Anglis</t>
  </si>
  <si>
    <t>C</t>
  </si>
  <si>
    <t>Chloras</t>
  </si>
  <si>
    <t>Cl</t>
  </si>
  <si>
    <t>Geležis</t>
  </si>
  <si>
    <t>Fe</t>
  </si>
  <si>
    <t>Vandenilis</t>
  </si>
  <si>
    <t>H</t>
  </si>
  <si>
    <t>Natris</t>
  </si>
  <si>
    <t>Na</t>
  </si>
  <si>
    <t>Deguonis</t>
  </si>
  <si>
    <t>O</t>
  </si>
  <si>
    <t>Švinas</t>
  </si>
  <si>
    <t>Pb</t>
  </si>
  <si>
    <t>Uranas</t>
  </si>
  <si>
    <t>U</t>
  </si>
  <si>
    <t>atrinkite tuos atomų branduolius, kurių masės skaičius mažesnis už 100</t>
  </si>
  <si>
    <t>Kokius duomenis atrinks skaičiuoklė kiekvienu nurodytu atveju?</t>
  </si>
  <si>
    <t>a) žymuo:</t>
  </si>
  <si>
    <t>b) žymuo:</t>
  </si>
  <si>
    <t>c) žymuo:</t>
  </si>
  <si>
    <t>d) žymuo:</t>
  </si>
  <si>
    <t>e) žymuo:</t>
  </si>
  <si>
    <t>f) žymuo:</t>
  </si>
  <si>
    <r>
      <t>2000</t>
    </r>
    <r>
      <rPr>
        <b/>
        <sz val="12"/>
        <color indexed="23"/>
        <rFont val="Palemonas"/>
        <family val="1"/>
        <charset val="186"/>
      </rPr>
      <t>–</t>
    </r>
    <r>
      <rPr>
        <b/>
        <sz val="12"/>
        <color indexed="23"/>
        <rFont val="Arial"/>
        <family val="2"/>
      </rPr>
      <t>2010 m. pasaulio šalių branduolinių reaktorių galingumai (MW)</t>
    </r>
  </si>
  <si>
    <t>Šalis</t>
  </si>
  <si>
    <t>2000 m.</t>
  </si>
  <si>
    <t>2005 m.</t>
  </si>
  <si>
    <t>2010 m.</t>
  </si>
  <si>
    <t>Turkija</t>
  </si>
  <si>
    <t>Brazilija</t>
  </si>
  <si>
    <t>Indija</t>
  </si>
  <si>
    <t>Lietuva</t>
  </si>
  <si>
    <t>Suomija</t>
  </si>
  <si>
    <t>Bulgarija</t>
  </si>
  <si>
    <t>Belgija</t>
  </si>
  <si>
    <t>Kanada</t>
  </si>
  <si>
    <t>Anglija</t>
  </si>
  <si>
    <t>P. Korėja</t>
  </si>
  <si>
    <t>Vokietija</t>
  </si>
  <si>
    <t>Japonija</t>
  </si>
  <si>
    <t>Prancūzija</t>
  </si>
  <si>
    <t>didėjančiai pagal galingumą: 2000 m., po to - 2005 m., po to - 2010 m.</t>
  </si>
  <si>
    <t>Kategorijos kodas</t>
  </si>
  <si>
    <t>Detalės pavadinimas</t>
  </si>
  <si>
    <t>Gamintojas</t>
  </si>
  <si>
    <t>Pagaminimo metai</t>
  </si>
  <si>
    <t>Vnt. kaina</t>
  </si>
  <si>
    <t>Kiekis</t>
  </si>
  <si>
    <t>Antkainis</t>
  </si>
  <si>
    <t>Bendra suma</t>
  </si>
  <si>
    <t>L</t>
  </si>
  <si>
    <t>Turbina</t>
  </si>
  <si>
    <t>Alfa Romeo</t>
  </si>
  <si>
    <t>M</t>
  </si>
  <si>
    <t>Variklis</t>
  </si>
  <si>
    <t>Bentley</t>
  </si>
  <si>
    <t>VT</t>
  </si>
  <si>
    <t>Ratai</t>
  </si>
  <si>
    <t>BMV</t>
  </si>
  <si>
    <t>ST</t>
  </si>
  <si>
    <t>Amortizatorius</t>
  </si>
  <si>
    <t>Buick</t>
  </si>
  <si>
    <t>A</t>
  </si>
  <si>
    <t>Bendzino bakas</t>
  </si>
  <si>
    <t>Dacia</t>
  </si>
  <si>
    <t>Duslintuvas</t>
  </si>
  <si>
    <t>Ford</t>
  </si>
  <si>
    <t>Ratlankiai</t>
  </si>
  <si>
    <t>Mitsubisi</t>
  </si>
  <si>
    <t>Padangos</t>
  </si>
  <si>
    <t>Renault</t>
  </si>
  <si>
    <t>Velenas</t>
  </si>
  <si>
    <t>Rover</t>
  </si>
  <si>
    <t>Saab</t>
  </si>
  <si>
    <t>Subaru</t>
  </si>
  <si>
    <t>Akumuliatorius</t>
  </si>
  <si>
    <t>Šildymo pečiukas</t>
  </si>
  <si>
    <t>Panelė</t>
  </si>
  <si>
    <t>Kapotas</t>
  </si>
  <si>
    <t>Spoileris</t>
  </si>
  <si>
    <t>Pavarų dėžė</t>
  </si>
  <si>
    <t>Slidės</t>
  </si>
  <si>
    <t>Inkaras</t>
  </si>
  <si>
    <t>Šalis gamintoja</t>
  </si>
  <si>
    <t>Prekės pavadinimas</t>
  </si>
  <si>
    <t xml:space="preserve">Rūšis </t>
  </si>
  <si>
    <t xml:space="preserve">Kiekis </t>
  </si>
  <si>
    <t>Vieneto kaina</t>
  </si>
  <si>
    <t>PVM</t>
  </si>
  <si>
    <t>Kaina</t>
  </si>
  <si>
    <t>Nukainuota</t>
  </si>
  <si>
    <t>Pardavimo kaina</t>
  </si>
  <si>
    <t>Viso</t>
  </si>
  <si>
    <t>Muilas</t>
  </si>
  <si>
    <t xml:space="preserve">Rusija </t>
  </si>
  <si>
    <t>Obuoliai(kg)</t>
  </si>
  <si>
    <t>Sultys</t>
  </si>
  <si>
    <t>Mandarinai(kg)</t>
  </si>
  <si>
    <t>Sausainiai</t>
  </si>
  <si>
    <t>Latvija</t>
  </si>
  <si>
    <t>Šampūnas</t>
  </si>
  <si>
    <t>Avalynė</t>
  </si>
  <si>
    <t>V</t>
  </si>
  <si>
    <t>Popierius(blokas)</t>
  </si>
  <si>
    <t>Pliušiniai žaislai</t>
  </si>
  <si>
    <t>Amerika</t>
  </si>
  <si>
    <t>Pyragas</t>
  </si>
  <si>
    <t>Kriaušės(kg)</t>
  </si>
  <si>
    <t>Dušo gelis</t>
  </si>
  <si>
    <t>Apelsinai(kg)</t>
  </si>
  <si>
    <t>Skutimosi putos</t>
  </si>
  <si>
    <t>Mp3</t>
  </si>
  <si>
    <t>Coca cola</t>
  </si>
  <si>
    <t>Vynuogės(kg)</t>
  </si>
  <si>
    <t>Spiritas</t>
  </si>
  <si>
    <t>Cukrus</t>
  </si>
  <si>
    <t>Saulėgrąžos</t>
  </si>
  <si>
    <t>Arbūzai</t>
  </si>
  <si>
    <t>Tušinukas</t>
  </si>
  <si>
    <t>Vynas</t>
  </si>
  <si>
    <t>Stalo žaidimas</t>
  </si>
  <si>
    <t>Šokoladinis batonėlis</t>
  </si>
  <si>
    <t>Agurkai(kg)</t>
  </si>
  <si>
    <t>Medus</t>
  </si>
  <si>
    <t>Alus</t>
  </si>
  <si>
    <t>Sportiniai batai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</si>
</sst>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&quot;Lt&quot;_-;\-* #,##0.00\ &quot;Lt&quot;_-;_-* &quot;-&quot;??\ &quot;Lt&quot;_-;_-@_-"/>
    <numFmt numFmtId="165" formatCode="0.0"/>
  </numFmts>
  <fonts count="15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0"/>
      <name val="Arial"/>
      <charset val="186"/>
    </font>
    <font>
      <b/>
      <sz val="10"/>
      <name val="Arial"/>
      <family val="2"/>
      <charset val="186"/>
    </font>
    <font>
      <sz val="10"/>
      <name val="Arial"/>
      <family val="2"/>
      <charset val="186"/>
    </font>
    <font>
      <i/>
      <sz val="10"/>
      <name val="Arial"/>
      <family val="2"/>
      <charset val="186"/>
    </font>
    <font>
      <sz val="10"/>
      <name val="Symbol"/>
      <family val="1"/>
      <charset val="2"/>
    </font>
    <font>
      <b/>
      <sz val="12"/>
      <color indexed="23"/>
      <name val="Arial"/>
      <family val="2"/>
      <charset val="186"/>
    </font>
    <font>
      <b/>
      <sz val="14"/>
      <color indexed="23"/>
      <name val="Arial"/>
      <family val="2"/>
      <charset val="186"/>
    </font>
    <font>
      <b/>
      <sz val="12"/>
      <color indexed="23"/>
      <name val="Arial"/>
      <family val="2"/>
    </font>
    <font>
      <b/>
      <sz val="11"/>
      <color theme="1"/>
      <name val="Tahoma"/>
      <family val="2"/>
      <charset val="186"/>
    </font>
    <font>
      <sz val="9"/>
      <name val="Arial"/>
      <family val="2"/>
    </font>
    <font>
      <b/>
      <sz val="12"/>
      <color indexed="23"/>
      <name val="Palemonas"/>
      <family val="1"/>
      <charset val="186"/>
    </font>
    <font>
      <b/>
      <sz val="9"/>
      <color indexed="9"/>
      <name val="Arial"/>
      <family val="2"/>
      <charset val="186"/>
    </font>
  </fonts>
  <fills count="9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5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23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23"/>
      </left>
      <right style="thin">
        <color indexed="64"/>
      </right>
      <top style="thin">
        <color indexed="64"/>
      </top>
      <bottom style="medium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23"/>
      </left>
      <right style="thin">
        <color indexed="64"/>
      </right>
      <top style="medium">
        <color indexed="23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23"/>
      </top>
      <bottom style="thin">
        <color indexed="64"/>
      </bottom>
      <diagonal/>
    </border>
    <border>
      <left style="medium">
        <color indexed="23"/>
      </left>
      <right style="thin">
        <color indexed="64"/>
      </right>
      <top style="medium">
        <color indexed="23"/>
      </top>
      <bottom style="medium">
        <color indexed="23"/>
      </bottom>
      <diagonal/>
    </border>
    <border>
      <left style="thin">
        <color indexed="64"/>
      </left>
      <right style="thin">
        <color indexed="64"/>
      </right>
      <top style="medium">
        <color indexed="23"/>
      </top>
      <bottom style="medium">
        <color indexed="23"/>
      </bottom>
      <diagonal/>
    </border>
    <border>
      <left style="thin">
        <color indexed="64"/>
      </left>
      <right style="medium">
        <color indexed="23"/>
      </right>
      <top style="medium">
        <color indexed="23"/>
      </top>
      <bottom style="medium">
        <color indexed="23"/>
      </bottom>
      <diagonal/>
    </border>
    <border>
      <left style="thin">
        <color indexed="64"/>
      </left>
      <right style="medium">
        <color indexed="23"/>
      </right>
      <top style="medium">
        <color indexed="23"/>
      </top>
      <bottom style="thin">
        <color indexed="64"/>
      </bottom>
      <diagonal/>
    </border>
    <border>
      <left style="thin">
        <color indexed="64"/>
      </left>
      <right style="medium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23"/>
      </right>
      <top style="thin">
        <color indexed="64"/>
      </top>
      <bottom style="medium">
        <color indexed="23"/>
      </bottom>
      <diagonal/>
    </border>
    <border>
      <left style="medium">
        <color indexed="23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23"/>
      </right>
      <top/>
      <bottom style="thin">
        <color indexed="64"/>
      </bottom>
      <diagonal/>
    </border>
    <border>
      <left/>
      <right/>
      <top/>
      <bottom style="medium">
        <color indexed="23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164" fontId="1" fillId="0" borderId="0" applyFont="0" applyFill="0" applyBorder="0" applyAlignment="0" applyProtection="0"/>
    <xf numFmtId="0" fontId="3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</cellStyleXfs>
  <cellXfs count="121">
    <xf numFmtId="0" fontId="0" fillId="0" borderId="0" xfId="0"/>
    <xf numFmtId="0" fontId="5" fillId="0" borderId="1" xfId="2" applyFont="1" applyBorder="1"/>
    <xf numFmtId="0" fontId="3" fillId="0" borderId="3" xfId="2" applyBorder="1"/>
    <xf numFmtId="0" fontId="3" fillId="0" borderId="4" xfId="2" applyBorder="1"/>
    <xf numFmtId="0" fontId="5" fillId="0" borderId="6" xfId="2" applyFont="1" applyBorder="1"/>
    <xf numFmtId="0" fontId="5" fillId="0" borderId="2" xfId="2" applyFont="1" applyBorder="1"/>
    <xf numFmtId="0" fontId="5" fillId="0" borderId="4" xfId="2" applyFont="1" applyBorder="1"/>
    <xf numFmtId="0" fontId="5" fillId="0" borderId="13" xfId="2" applyFont="1" applyBorder="1" applyAlignment="1">
      <alignment horizontal="center"/>
    </xf>
    <xf numFmtId="0" fontId="5" fillId="0" borderId="14" xfId="2" applyFont="1" applyBorder="1" applyAlignment="1">
      <alignment horizontal="center"/>
    </xf>
    <xf numFmtId="0" fontId="5" fillId="0" borderId="15" xfId="2" applyFont="1" applyBorder="1"/>
    <xf numFmtId="0" fontId="5" fillId="0" borderId="16" xfId="2" applyFont="1" applyBorder="1" applyAlignment="1">
      <alignment horizontal="center"/>
    </xf>
    <xf numFmtId="0" fontId="4" fillId="2" borderId="9" xfId="2" applyFont="1" applyFill="1" applyBorder="1" applyAlignment="1">
      <alignment horizontal="center" vertical="center"/>
    </xf>
    <xf numFmtId="0" fontId="4" fillId="2" borderId="10" xfId="2" applyFont="1" applyFill="1" applyBorder="1" applyAlignment="1">
      <alignment horizontal="center" vertical="center"/>
    </xf>
    <xf numFmtId="0" fontId="4" fillId="2" borderId="11" xfId="2" applyFont="1" applyFill="1" applyBorder="1" applyAlignment="1">
      <alignment horizontal="center" vertical="center" wrapText="1"/>
    </xf>
    <xf numFmtId="0" fontId="3" fillId="0" borderId="1" xfId="2" applyBorder="1" applyAlignment="1">
      <alignment horizontal="center"/>
    </xf>
    <xf numFmtId="0" fontId="3" fillId="0" borderId="0" xfId="2"/>
    <xf numFmtId="0" fontId="4" fillId="0" borderId="0" xfId="2" applyFont="1"/>
    <xf numFmtId="0" fontId="3" fillId="0" borderId="0" xfId="2"/>
    <xf numFmtId="0" fontId="3" fillId="4" borderId="1" xfId="2" applyFill="1" applyBorder="1" applyAlignment="1">
      <alignment horizontal="center" vertical="center" wrapText="1"/>
    </xf>
    <xf numFmtId="0" fontId="9" fillId="0" borderId="0" xfId="2" applyFont="1"/>
    <xf numFmtId="0" fontId="3" fillId="4" borderId="18" xfId="2" applyFill="1" applyBorder="1" applyAlignment="1">
      <alignment horizontal="center" vertical="center" wrapText="1"/>
    </xf>
    <xf numFmtId="0" fontId="3" fillId="0" borderId="6" xfId="2" applyBorder="1"/>
    <xf numFmtId="0" fontId="3" fillId="0" borderId="19" xfId="2" applyBorder="1" applyAlignment="1">
      <alignment horizontal="center"/>
    </xf>
    <xf numFmtId="0" fontId="3" fillId="5" borderId="19" xfId="2" applyFill="1" applyBorder="1"/>
    <xf numFmtId="0" fontId="4" fillId="0" borderId="0" xfId="2" applyFont="1"/>
    <xf numFmtId="0" fontId="3" fillId="0" borderId="1" xfId="2" applyBorder="1"/>
    <xf numFmtId="0" fontId="3" fillId="4" borderId="1" xfId="2" applyFill="1" applyBorder="1" applyAlignment="1">
      <alignment horizontal="center" vertical="center" wrapText="1"/>
    </xf>
    <xf numFmtId="0" fontId="3" fillId="0" borderId="0" xfId="2"/>
    <xf numFmtId="0" fontId="11" fillId="0" borderId="0" xfId="0" applyFont="1"/>
    <xf numFmtId="0" fontId="3" fillId="0" borderId="0" xfId="2"/>
    <xf numFmtId="0" fontId="5" fillId="3" borderId="0" xfId="2" applyFont="1" applyFill="1"/>
    <xf numFmtId="0" fontId="3" fillId="3" borderId="0" xfId="2" applyFill="1"/>
    <xf numFmtId="0" fontId="5" fillId="3" borderId="0" xfId="2" applyFont="1" applyFill="1" applyBorder="1"/>
    <xf numFmtId="0" fontId="9" fillId="0" borderId="0" xfId="2" applyFont="1"/>
    <xf numFmtId="0" fontId="4" fillId="0" borderId="0" xfId="2" applyFont="1"/>
    <xf numFmtId="0" fontId="2" fillId="0" borderId="0" xfId="0" applyFont="1"/>
    <xf numFmtId="0" fontId="3" fillId="0" borderId="0" xfId="2"/>
    <xf numFmtId="0" fontId="5" fillId="2" borderId="10" xfId="3" applyFill="1" applyBorder="1" applyAlignment="1">
      <alignment horizontal="center" vertical="center" wrapText="1"/>
    </xf>
    <xf numFmtId="0" fontId="5" fillId="0" borderId="15" xfId="3" applyBorder="1"/>
    <xf numFmtId="0" fontId="5" fillId="0" borderId="2" xfId="3" applyBorder="1"/>
    <xf numFmtId="0" fontId="5" fillId="2" borderId="9" xfId="3" applyFill="1" applyBorder="1" applyAlignment="1">
      <alignment horizontal="center" vertical="center"/>
    </xf>
    <xf numFmtId="0" fontId="5" fillId="2" borderId="10" xfId="3" applyFill="1" applyBorder="1" applyAlignment="1">
      <alignment horizontal="center" vertical="center"/>
    </xf>
    <xf numFmtId="0" fontId="5" fillId="2" borderId="11" xfId="3" applyFill="1" applyBorder="1" applyAlignment="1">
      <alignment horizontal="center" vertical="center"/>
    </xf>
    <xf numFmtId="165" fontId="5" fillId="0" borderId="6" xfId="3" applyNumberFormat="1" applyBorder="1" applyAlignment="1">
      <alignment horizontal="right" indent="2"/>
    </xf>
    <xf numFmtId="0" fontId="5" fillId="0" borderId="6" xfId="3" applyBorder="1" applyAlignment="1">
      <alignment horizontal="left"/>
    </xf>
    <xf numFmtId="3" fontId="5" fillId="0" borderId="16" xfId="3" applyNumberFormat="1" applyBorder="1" applyAlignment="1">
      <alignment horizontal="center"/>
    </xf>
    <xf numFmtId="165" fontId="5" fillId="0" borderId="1" xfId="3" applyNumberFormat="1" applyBorder="1" applyAlignment="1">
      <alignment horizontal="right" indent="2"/>
    </xf>
    <xf numFmtId="0" fontId="5" fillId="0" borderId="1" xfId="3" applyBorder="1" applyAlignment="1">
      <alignment horizontal="left"/>
    </xf>
    <xf numFmtId="3" fontId="5" fillId="0" borderId="13" xfId="3" applyNumberFormat="1" applyBorder="1" applyAlignment="1">
      <alignment horizontal="center"/>
    </xf>
    <xf numFmtId="0" fontId="5" fillId="0" borderId="3" xfId="3" applyBorder="1"/>
    <xf numFmtId="165" fontId="5" fillId="0" borderId="4" xfId="3" applyNumberFormat="1" applyBorder="1" applyAlignment="1">
      <alignment horizontal="right" indent="2"/>
    </xf>
    <xf numFmtId="0" fontId="5" fillId="0" borderId="4" xfId="3" applyBorder="1" applyAlignment="1">
      <alignment horizontal="left"/>
    </xf>
    <xf numFmtId="3" fontId="5" fillId="0" borderId="14" xfId="3" applyNumberFormat="1" applyBorder="1" applyAlignment="1">
      <alignment horizontal="center"/>
    </xf>
    <xf numFmtId="0" fontId="5" fillId="0" borderId="0" xfId="13"/>
    <xf numFmtId="0" fontId="5" fillId="2" borderId="9" xfId="3" applyFill="1" applyBorder="1" applyAlignment="1">
      <alignment horizontal="center" vertical="center" wrapText="1"/>
    </xf>
    <xf numFmtId="0" fontId="5" fillId="2" borderId="10" xfId="3" applyFill="1" applyBorder="1" applyAlignment="1">
      <alignment horizontal="center" vertical="center" wrapText="1"/>
    </xf>
    <xf numFmtId="0" fontId="12" fillId="2" borderId="11" xfId="3" applyFont="1" applyFill="1" applyBorder="1" applyAlignment="1">
      <alignment horizontal="center" vertical="center" wrapText="1"/>
    </xf>
    <xf numFmtId="0" fontId="5" fillId="0" borderId="6" xfId="3" applyBorder="1" applyAlignment="1">
      <alignment horizontal="center" vertical="center"/>
    </xf>
    <xf numFmtId="1" fontId="5" fillId="0" borderId="6" xfId="3" applyNumberFormat="1" applyBorder="1" applyAlignment="1">
      <alignment horizontal="center" vertical="center"/>
    </xf>
    <xf numFmtId="0" fontId="5" fillId="0" borderId="16" xfId="3" applyBorder="1" applyAlignment="1">
      <alignment horizontal="center" vertical="center"/>
    </xf>
    <xf numFmtId="0" fontId="5" fillId="0" borderId="1" xfId="3" applyBorder="1" applyAlignment="1">
      <alignment horizontal="center" vertical="center"/>
    </xf>
    <xf numFmtId="1" fontId="5" fillId="0" borderId="1" xfId="3" applyNumberFormat="1" applyBorder="1" applyAlignment="1">
      <alignment horizontal="center" vertical="center"/>
    </xf>
    <xf numFmtId="0" fontId="5" fillId="0" borderId="13" xfId="3" applyBorder="1" applyAlignment="1">
      <alignment horizontal="center" vertical="center"/>
    </xf>
    <xf numFmtId="0" fontId="5" fillId="0" borderId="4" xfId="3" applyBorder="1" applyAlignment="1">
      <alignment horizontal="center" vertical="center"/>
    </xf>
    <xf numFmtId="1" fontId="5" fillId="0" borderId="4" xfId="3" applyNumberFormat="1" applyBorder="1" applyAlignment="1">
      <alignment horizontal="center" vertical="center"/>
    </xf>
    <xf numFmtId="0" fontId="5" fillId="0" borderId="14" xfId="3" applyBorder="1" applyAlignment="1">
      <alignment horizontal="center" vertical="center"/>
    </xf>
    <xf numFmtId="0" fontId="5" fillId="0" borderId="15" xfId="3" applyBorder="1" applyAlignment="1">
      <alignment horizontal="left" vertical="center"/>
    </xf>
    <xf numFmtId="0" fontId="5" fillId="0" borderId="2" xfId="3" applyBorder="1" applyAlignment="1">
      <alignment horizontal="left" vertical="center"/>
    </xf>
    <xf numFmtId="0" fontId="5" fillId="0" borderId="3" xfId="3" applyBorder="1" applyAlignment="1">
      <alignment horizontal="left" vertical="center"/>
    </xf>
    <xf numFmtId="0" fontId="5" fillId="0" borderId="6" xfId="3" applyBorder="1" applyAlignment="1">
      <alignment horizontal="left" vertical="center"/>
    </xf>
    <xf numFmtId="0" fontId="5" fillId="0" borderId="1" xfId="3" applyBorder="1" applyAlignment="1">
      <alignment horizontal="left" vertical="center"/>
    </xf>
    <xf numFmtId="0" fontId="5" fillId="0" borderId="4" xfId="3" applyBorder="1" applyAlignment="1">
      <alignment horizontal="left" vertical="center"/>
    </xf>
    <xf numFmtId="0" fontId="5" fillId="3" borderId="0" xfId="3" applyFill="1"/>
    <xf numFmtId="0" fontId="5" fillId="0" borderId="0" xfId="13"/>
    <xf numFmtId="0" fontId="9" fillId="0" borderId="0" xfId="13" applyFont="1"/>
    <xf numFmtId="0" fontId="5" fillId="5" borderId="1" xfId="13" applyFill="1" applyBorder="1" applyAlignment="1">
      <alignment horizontal="center"/>
    </xf>
    <xf numFmtId="0" fontId="5" fillId="0" borderId="0" xfId="13"/>
    <xf numFmtId="0" fontId="5" fillId="0" borderId="1" xfId="13" applyBorder="1"/>
    <xf numFmtId="0" fontId="5" fillId="0" borderId="2" xfId="13" applyBorder="1"/>
    <xf numFmtId="0" fontId="5" fillId="0" borderId="3" xfId="13" applyBorder="1"/>
    <xf numFmtId="0" fontId="5" fillId="0" borderId="4" xfId="13" applyBorder="1"/>
    <xf numFmtId="0" fontId="5" fillId="2" borderId="9" xfId="13" applyFill="1" applyBorder="1" applyAlignment="1">
      <alignment horizontal="center" vertical="center" wrapText="1"/>
    </xf>
    <xf numFmtId="0" fontId="5" fillId="2" borderId="10" xfId="13" applyFill="1" applyBorder="1" applyAlignment="1">
      <alignment horizontal="center" vertical="center" wrapText="1"/>
    </xf>
    <xf numFmtId="0" fontId="5" fillId="2" borderId="11" xfId="13" applyFill="1" applyBorder="1" applyAlignment="1">
      <alignment horizontal="center" vertical="center" wrapText="1"/>
    </xf>
    <xf numFmtId="0" fontId="5" fillId="0" borderId="7" xfId="13" applyBorder="1"/>
    <xf numFmtId="0" fontId="5" fillId="0" borderId="8" xfId="13" applyBorder="1"/>
    <xf numFmtId="0" fontId="5" fillId="0" borderId="12" xfId="13" applyBorder="1"/>
    <xf numFmtId="0" fontId="5" fillId="0" borderId="13" xfId="13" applyBorder="1"/>
    <xf numFmtId="0" fontId="5" fillId="0" borderId="14" xfId="13" applyBorder="1"/>
    <xf numFmtId="0" fontId="0" fillId="0" borderId="1" xfId="0" applyBorder="1"/>
    <xf numFmtId="0" fontId="5" fillId="0" borderId="1" xfId="0" applyFont="1" applyBorder="1"/>
    <xf numFmtId="0" fontId="5" fillId="7" borderId="20" xfId="0" applyFont="1" applyFill="1" applyBorder="1" applyAlignment="1">
      <alignment horizontal="center" vertical="center" wrapText="1"/>
    </xf>
    <xf numFmtId="0" fontId="5" fillId="7" borderId="5" xfId="0" applyFont="1" applyFill="1" applyBorder="1" applyAlignment="1">
      <alignment horizontal="center" vertical="center" wrapText="1"/>
    </xf>
    <xf numFmtId="0" fontId="5" fillId="0" borderId="15" xfId="3" applyBorder="1"/>
    <xf numFmtId="0" fontId="5" fillId="0" borderId="2" xfId="3" applyBorder="1"/>
    <xf numFmtId="0" fontId="5" fillId="0" borderId="3" xfId="3" applyBorder="1"/>
    <xf numFmtId="3" fontId="5" fillId="0" borderId="6" xfId="3" applyNumberFormat="1" applyBorder="1"/>
    <xf numFmtId="3" fontId="5" fillId="0" borderId="16" xfId="3" applyNumberFormat="1" applyBorder="1"/>
    <xf numFmtId="3" fontId="5" fillId="0" borderId="1" xfId="3" applyNumberFormat="1" applyBorder="1"/>
    <xf numFmtId="3" fontId="5" fillId="0" borderId="13" xfId="3" applyNumberFormat="1" applyBorder="1"/>
    <xf numFmtId="3" fontId="5" fillId="0" borderId="4" xfId="3" applyNumberFormat="1" applyBorder="1"/>
    <xf numFmtId="3" fontId="5" fillId="0" borderId="14" xfId="3" applyNumberFormat="1" applyBorder="1"/>
    <xf numFmtId="0" fontId="5" fillId="2" borderId="9" xfId="3" applyFill="1" applyBorder="1" applyAlignment="1">
      <alignment horizontal="left" vertical="center"/>
    </xf>
    <xf numFmtId="0" fontId="5" fillId="2" borderId="10" xfId="3" applyFill="1" applyBorder="1" applyAlignment="1">
      <alignment horizontal="right" vertical="center"/>
    </xf>
    <xf numFmtId="0" fontId="5" fillId="2" borderId="11" xfId="3" applyFill="1" applyBorder="1" applyAlignment="1">
      <alignment horizontal="right" vertical="center"/>
    </xf>
    <xf numFmtId="164" fontId="0" fillId="0" borderId="1" xfId="1" applyFont="1" applyBorder="1"/>
    <xf numFmtId="0" fontId="0" fillId="0" borderId="1" xfId="0" applyFill="1" applyBorder="1"/>
    <xf numFmtId="164" fontId="0" fillId="0" borderId="1" xfId="1" applyFont="1" applyFill="1" applyBorder="1"/>
    <xf numFmtId="0" fontId="14" fillId="8" borderId="1" xfId="0" applyFont="1" applyFill="1" applyBorder="1" applyAlignment="1">
      <alignment horizontal="center" vertical="center" wrapText="1"/>
    </xf>
    <xf numFmtId="164" fontId="0" fillId="0" borderId="1" xfId="0" applyNumberFormat="1" applyBorder="1"/>
    <xf numFmtId="164" fontId="0" fillId="0" borderId="1" xfId="1" applyFont="1" applyBorder="1" applyAlignment="1">
      <alignment horizontal="center"/>
    </xf>
    <xf numFmtId="0" fontId="10" fillId="0" borderId="0" xfId="3" applyFont="1" applyBorder="1" applyAlignment="1">
      <alignment horizontal="center" vertical="center"/>
    </xf>
    <xf numFmtId="0" fontId="5" fillId="3" borderId="0" xfId="3" applyFill="1" applyAlignment="1">
      <alignment horizontal="left" wrapText="1"/>
    </xf>
    <xf numFmtId="0" fontId="5" fillId="2" borderId="0" xfId="3" applyFill="1" applyBorder="1" applyAlignment="1">
      <alignment horizontal="center" vertical="center" wrapText="1"/>
    </xf>
    <xf numFmtId="0" fontId="2" fillId="6" borderId="0" xfId="0" applyFont="1" applyFill="1" applyAlignment="1">
      <alignment horizontal="left" vertical="top"/>
    </xf>
    <xf numFmtId="0" fontId="10" fillId="0" borderId="0" xfId="3" applyFont="1" applyAlignment="1">
      <alignment horizontal="center" vertical="center" wrapText="1"/>
    </xf>
    <xf numFmtId="0" fontId="8" fillId="0" borderId="17" xfId="2" applyFont="1" applyBorder="1" applyAlignment="1">
      <alignment horizontal="center" vertical="center"/>
    </xf>
    <xf numFmtId="0" fontId="5" fillId="5" borderId="21" xfId="13" applyFill="1" applyBorder="1" applyAlignment="1">
      <alignment horizontal="center"/>
    </xf>
    <xf numFmtId="0" fontId="5" fillId="5" borderId="22" xfId="13" applyFill="1" applyBorder="1" applyAlignment="1">
      <alignment horizontal="center"/>
    </xf>
    <xf numFmtId="0" fontId="5" fillId="5" borderId="18" xfId="13" applyFill="1" applyBorder="1" applyAlignment="1">
      <alignment horizontal="center"/>
    </xf>
    <xf numFmtId="0" fontId="10" fillId="0" borderId="0" xfId="13" applyFont="1" applyBorder="1" applyAlignment="1">
      <alignment horizontal="center" vertical="center"/>
    </xf>
  </cellXfs>
  <cellStyles count="14">
    <cellStyle name="Įprastas" xfId="0" builtinId="0"/>
    <cellStyle name="Įprastas 2" xfId="8"/>
    <cellStyle name="Įprastas 3" xfId="9"/>
    <cellStyle name="Normal 2" xfId="2"/>
    <cellStyle name="Normal 3" xfId="13"/>
    <cellStyle name="Paprastas 2" xfId="3"/>
    <cellStyle name="Procentai 2" xfId="4"/>
    <cellStyle name="Procentinė reikšmė 2" xfId="5"/>
    <cellStyle name="Procentinė reikšmė 3" xfId="10"/>
    <cellStyle name="Procentinė reikšmė 4" xfId="11"/>
    <cellStyle name="Valiuta" xfId="1" builtinId="4"/>
    <cellStyle name="Valiuta 2" xfId="6"/>
    <cellStyle name="Valiuta 3" xfId="7"/>
    <cellStyle name="Valiuta 4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1.png"/><Relationship Id="rId2" Type="http://schemas.openxmlformats.org/officeDocument/2006/relationships/image" Target="../media/image10.png"/><Relationship Id="rId1" Type="http://schemas.openxmlformats.org/officeDocument/2006/relationships/image" Target="../media/image9.png"/><Relationship Id="rId6" Type="http://schemas.openxmlformats.org/officeDocument/2006/relationships/image" Target="../media/image14.png"/><Relationship Id="rId5" Type="http://schemas.openxmlformats.org/officeDocument/2006/relationships/image" Target="../media/image13.png"/><Relationship Id="rId4" Type="http://schemas.openxmlformats.org/officeDocument/2006/relationships/image" Target="../media/image1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15240</xdr:colOff>
      <xdr:row>2</xdr:row>
      <xdr:rowOff>22860</xdr:rowOff>
    </xdr:from>
    <xdr:to>
      <xdr:col>2</xdr:col>
      <xdr:colOff>777240</xdr:colOff>
      <xdr:row>2</xdr:row>
      <xdr:rowOff>723900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14815" t="13684" r="20700" b="13684"/>
        <a:stretch>
          <a:fillRect/>
        </a:stretch>
      </xdr:blipFill>
      <xdr:spPr bwMode="auto">
        <a:xfrm>
          <a:off x="1714500" y="670560"/>
          <a:ext cx="762000" cy="70104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 fLocksWithSheet="0" fPrintsWithSheet="0"/>
  </xdr:twoCellAnchor>
  <xdr:twoCellAnchor>
    <xdr:from>
      <xdr:col>2</xdr:col>
      <xdr:colOff>22860</xdr:colOff>
      <xdr:row>3</xdr:row>
      <xdr:rowOff>30480</xdr:rowOff>
    </xdr:from>
    <xdr:to>
      <xdr:col>2</xdr:col>
      <xdr:colOff>784860</xdr:colOff>
      <xdr:row>3</xdr:row>
      <xdr:rowOff>723900</xdr:rowOff>
    </xdr:to>
    <xdr:pic>
      <xdr:nvPicPr>
        <xdr:cNvPr id="3" name="Picture 25" descr="peled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2174" t="10989" r="7610" b="3297"/>
        <a:stretch>
          <a:fillRect/>
        </a:stretch>
      </xdr:blipFill>
      <xdr:spPr bwMode="auto">
        <a:xfrm>
          <a:off x="1722120" y="1432560"/>
          <a:ext cx="762000" cy="693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22860</xdr:colOff>
      <xdr:row>4</xdr:row>
      <xdr:rowOff>15240</xdr:rowOff>
    </xdr:from>
    <xdr:to>
      <xdr:col>2</xdr:col>
      <xdr:colOff>777240</xdr:colOff>
      <xdr:row>4</xdr:row>
      <xdr:rowOff>739140</xdr:rowOff>
    </xdr:to>
    <xdr:pic>
      <xdr:nvPicPr>
        <xdr:cNvPr id="4" name="Picture 3" descr="Ketes akis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722120" y="2171700"/>
          <a:ext cx="754380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 fPrintsWithSheet="0"/>
  </xdr:twoCellAnchor>
  <xdr:twoCellAnchor>
    <xdr:from>
      <xdr:col>2</xdr:col>
      <xdr:colOff>15240</xdr:colOff>
      <xdr:row>5</xdr:row>
      <xdr:rowOff>22860</xdr:rowOff>
    </xdr:from>
    <xdr:to>
      <xdr:col>2</xdr:col>
      <xdr:colOff>777240</xdr:colOff>
      <xdr:row>5</xdr:row>
      <xdr:rowOff>731520</xdr:rowOff>
    </xdr:to>
    <xdr:pic>
      <xdr:nvPicPr>
        <xdr:cNvPr id="5" name="Picture 4" descr="Ziedas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 l="14139" t="4297" r="12384" b="6529"/>
        <a:stretch>
          <a:fillRect/>
        </a:stretch>
      </xdr:blipFill>
      <xdr:spPr bwMode="auto">
        <a:xfrm>
          <a:off x="1714500" y="2933700"/>
          <a:ext cx="762000" cy="7086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 fPrintsWithSheet="0"/>
  </xdr:twoCellAnchor>
  <xdr:twoCellAnchor>
    <xdr:from>
      <xdr:col>2</xdr:col>
      <xdr:colOff>15240</xdr:colOff>
      <xdr:row>6</xdr:row>
      <xdr:rowOff>22860</xdr:rowOff>
    </xdr:from>
    <xdr:to>
      <xdr:col>2</xdr:col>
      <xdr:colOff>777240</xdr:colOff>
      <xdr:row>6</xdr:row>
      <xdr:rowOff>731520</xdr:rowOff>
    </xdr:to>
    <xdr:pic>
      <xdr:nvPicPr>
        <xdr:cNvPr id="6" name="Picture 5" descr="akiesrainele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714500" y="3688080"/>
          <a:ext cx="762000" cy="7086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22860</xdr:colOff>
      <xdr:row>8</xdr:row>
      <xdr:rowOff>15240</xdr:rowOff>
    </xdr:from>
    <xdr:to>
      <xdr:col>2</xdr:col>
      <xdr:colOff>784860</xdr:colOff>
      <xdr:row>8</xdr:row>
      <xdr:rowOff>723900</xdr:rowOff>
    </xdr:to>
    <xdr:pic>
      <xdr:nvPicPr>
        <xdr:cNvPr id="7" name="Picture 8" descr="Sraige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 l="8740" r="3085"/>
        <a:stretch>
          <a:fillRect/>
        </a:stretch>
      </xdr:blipFill>
      <xdr:spPr bwMode="auto">
        <a:xfrm>
          <a:off x="1722120" y="5189220"/>
          <a:ext cx="762000" cy="7086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22860</xdr:colOff>
      <xdr:row>7</xdr:row>
      <xdr:rowOff>22860</xdr:rowOff>
    </xdr:from>
    <xdr:to>
      <xdr:col>2</xdr:col>
      <xdr:colOff>784860</xdr:colOff>
      <xdr:row>7</xdr:row>
      <xdr:rowOff>739140</xdr:rowOff>
    </xdr:to>
    <xdr:pic>
      <xdr:nvPicPr>
        <xdr:cNvPr id="8" name="Picture 7" descr="HAntelis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 l="8226" r="8484"/>
        <a:stretch>
          <a:fillRect/>
        </a:stretch>
      </xdr:blipFill>
      <xdr:spPr bwMode="auto">
        <a:xfrm>
          <a:off x="1722120" y="4442460"/>
          <a:ext cx="762000" cy="716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22860</xdr:colOff>
      <xdr:row>9</xdr:row>
      <xdr:rowOff>15240</xdr:rowOff>
    </xdr:from>
    <xdr:to>
      <xdr:col>2</xdr:col>
      <xdr:colOff>777240</xdr:colOff>
      <xdr:row>9</xdr:row>
      <xdr:rowOff>731520</xdr:rowOff>
    </xdr:to>
    <xdr:pic>
      <xdr:nvPicPr>
        <xdr:cNvPr id="9" name="Picture 6" descr="burbulas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 l="16791" r="19412" b="16014"/>
        <a:stretch>
          <a:fillRect/>
        </a:stretch>
      </xdr:blipFill>
      <xdr:spPr bwMode="auto">
        <a:xfrm>
          <a:off x="1722120" y="5943600"/>
          <a:ext cx="754380" cy="7162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18</xdr:row>
      <xdr:rowOff>0</xdr:rowOff>
    </xdr:from>
    <xdr:to>
      <xdr:col>4</xdr:col>
      <xdr:colOff>733670</xdr:colOff>
      <xdr:row>22</xdr:row>
      <xdr:rowOff>167640</xdr:rowOff>
    </xdr:to>
    <xdr:pic>
      <xdr:nvPicPr>
        <xdr:cNvPr id="3075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b="57726"/>
        <a:stretch>
          <a:fillRect/>
        </a:stretch>
      </xdr:blipFill>
      <xdr:spPr bwMode="auto">
        <a:xfrm>
          <a:off x="0" y="3520440"/>
          <a:ext cx="3522590" cy="89916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4</xdr:col>
      <xdr:colOff>708660</xdr:colOff>
      <xdr:row>29</xdr:row>
      <xdr:rowOff>157695</xdr:rowOff>
    </xdr:to>
    <xdr:pic>
      <xdr:nvPicPr>
        <xdr:cNvPr id="3076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b="57895"/>
        <a:stretch>
          <a:fillRect/>
        </a:stretch>
      </xdr:blipFill>
      <xdr:spPr bwMode="auto">
        <a:xfrm>
          <a:off x="0" y="4617720"/>
          <a:ext cx="3497580" cy="88921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0</xdr:col>
      <xdr:colOff>0</xdr:colOff>
      <xdr:row>32</xdr:row>
      <xdr:rowOff>7620</xdr:rowOff>
    </xdr:from>
    <xdr:to>
      <xdr:col>4</xdr:col>
      <xdr:colOff>693420</xdr:colOff>
      <xdr:row>36</xdr:row>
      <xdr:rowOff>168819</xdr:rowOff>
    </xdr:to>
    <xdr:pic>
      <xdr:nvPicPr>
        <xdr:cNvPr id="3077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 b="57544"/>
        <a:stretch>
          <a:fillRect/>
        </a:stretch>
      </xdr:blipFill>
      <xdr:spPr bwMode="auto">
        <a:xfrm>
          <a:off x="0" y="6088380"/>
          <a:ext cx="3482340" cy="89271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4</xdr:col>
      <xdr:colOff>693420</xdr:colOff>
      <xdr:row>43</xdr:row>
      <xdr:rowOff>146443</xdr:rowOff>
    </xdr:to>
    <xdr:pic>
      <xdr:nvPicPr>
        <xdr:cNvPr id="3078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 b="58246"/>
        <a:stretch>
          <a:fillRect/>
        </a:stretch>
      </xdr:blipFill>
      <xdr:spPr bwMode="auto">
        <a:xfrm>
          <a:off x="0" y="7360920"/>
          <a:ext cx="3482340" cy="877963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0</xdr:col>
      <xdr:colOff>0</xdr:colOff>
      <xdr:row>46</xdr:row>
      <xdr:rowOff>0</xdr:rowOff>
    </xdr:from>
    <xdr:to>
      <xdr:col>4</xdr:col>
      <xdr:colOff>708660</xdr:colOff>
      <xdr:row>50</xdr:row>
      <xdr:rowOff>157695</xdr:rowOff>
    </xdr:to>
    <xdr:pic>
      <xdr:nvPicPr>
        <xdr:cNvPr id="3079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 b="57895"/>
        <a:stretch>
          <a:fillRect/>
        </a:stretch>
      </xdr:blipFill>
      <xdr:spPr bwMode="auto">
        <a:xfrm>
          <a:off x="0" y="8641080"/>
          <a:ext cx="3497580" cy="88921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0</xdr:col>
      <xdr:colOff>0</xdr:colOff>
      <xdr:row>53</xdr:row>
      <xdr:rowOff>22860</xdr:rowOff>
    </xdr:from>
    <xdr:to>
      <xdr:col>4</xdr:col>
      <xdr:colOff>716280</xdr:colOff>
      <xdr:row>57</xdr:row>
      <xdr:rowOff>182493</xdr:rowOff>
    </xdr:to>
    <xdr:pic>
      <xdr:nvPicPr>
        <xdr:cNvPr id="3080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 b="57895"/>
        <a:stretch>
          <a:fillRect/>
        </a:stretch>
      </xdr:blipFill>
      <xdr:spPr bwMode="auto">
        <a:xfrm>
          <a:off x="0" y="9944100"/>
          <a:ext cx="3505200" cy="891153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Nuo%20desktop\sklaida\sklaida\Excel_teorija_ir_pamokos\Gintaro_BArtuseviciau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todetalių DB"/>
      <sheetName val="Automobilių kategorijos"/>
      <sheetName val="Gamintojai"/>
      <sheetName val="Duomenys pagal kriterijus"/>
      <sheetName val="Suvestinė 1"/>
      <sheetName val="Suvestinė 2"/>
      <sheetName val="Suvestinė 3"/>
    </sheetNames>
    <sheetDataSet>
      <sheetData sheetId="0"/>
      <sheetData sheetId="1">
        <row r="3">
          <cell r="D3">
            <v>0.15</v>
          </cell>
        </row>
        <row r="4">
          <cell r="D4">
            <v>0.12</v>
          </cell>
        </row>
        <row r="5">
          <cell r="D5">
            <v>0.13</v>
          </cell>
        </row>
        <row r="6">
          <cell r="D6">
            <v>0.25</v>
          </cell>
        </row>
        <row r="7">
          <cell r="D7">
            <v>0.34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tabSelected="1" workbookViewId="0">
      <selection activeCell="A15" sqref="A15:B16"/>
    </sheetView>
  </sheetViews>
  <sheetFormatPr defaultRowHeight="14.4"/>
  <cols>
    <col min="1" max="1" width="20.77734375" customWidth="1"/>
    <col min="3" max="3" width="10.44140625" customWidth="1"/>
    <col min="4" max="4" width="8.88671875" customWidth="1"/>
    <col min="5" max="5" width="24.77734375" customWidth="1"/>
    <col min="6" max="6" width="29.88671875" customWidth="1"/>
    <col min="7" max="7" width="20.5546875" customWidth="1"/>
    <col min="8" max="8" width="18.88671875" customWidth="1"/>
  </cols>
  <sheetData>
    <row r="1" spans="1:8" ht="17.399999999999999">
      <c r="A1" s="19" t="s">
        <v>53</v>
      </c>
      <c r="B1" s="17"/>
      <c r="C1" s="17"/>
      <c r="D1" s="17"/>
      <c r="E1" s="17"/>
      <c r="F1" s="17"/>
      <c r="G1" s="17"/>
      <c r="H1" s="17"/>
    </row>
    <row r="4" spans="1:8" ht="26.4">
      <c r="A4" s="18" t="s">
        <v>54</v>
      </c>
      <c r="B4" s="20" t="s">
        <v>55</v>
      </c>
      <c r="C4" s="20" t="s">
        <v>56</v>
      </c>
      <c r="D4" s="20" t="s">
        <v>57</v>
      </c>
      <c r="E4" s="20" t="s">
        <v>58</v>
      </c>
      <c r="F4" s="20" t="s">
        <v>59</v>
      </c>
      <c r="G4" s="20" t="s">
        <v>60</v>
      </c>
      <c r="H4" s="20" t="s">
        <v>61</v>
      </c>
    </row>
    <row r="5" spans="1:8">
      <c r="A5" s="21" t="s">
        <v>62</v>
      </c>
      <c r="B5" s="22" t="s">
        <v>63</v>
      </c>
      <c r="C5" s="22" t="s">
        <v>64</v>
      </c>
      <c r="D5" s="22" t="s">
        <v>64</v>
      </c>
      <c r="E5" s="23" t="s">
        <v>65</v>
      </c>
      <c r="F5" s="23" t="s">
        <v>59</v>
      </c>
      <c r="G5" s="23" t="s">
        <v>60</v>
      </c>
      <c r="H5" s="23" t="s">
        <v>61</v>
      </c>
    </row>
    <row r="6" spans="1:8">
      <c r="A6" s="21" t="s">
        <v>66</v>
      </c>
      <c r="B6" s="22" t="s">
        <v>67</v>
      </c>
      <c r="C6" s="22" t="s">
        <v>68</v>
      </c>
      <c r="D6" s="22" t="s">
        <v>68</v>
      </c>
      <c r="E6" s="23" t="s">
        <v>69</v>
      </c>
      <c r="F6" s="23" t="s">
        <v>69</v>
      </c>
      <c r="G6" s="23" t="s">
        <v>69</v>
      </c>
      <c r="H6" s="23" t="s">
        <v>69</v>
      </c>
    </row>
    <row r="7" spans="1:8">
      <c r="A7" s="21" t="s">
        <v>70</v>
      </c>
      <c r="B7" s="22" t="s">
        <v>67</v>
      </c>
      <c r="C7" s="22" t="s">
        <v>64</v>
      </c>
      <c r="D7" s="22" t="s">
        <v>64</v>
      </c>
      <c r="E7" s="23" t="s">
        <v>65</v>
      </c>
      <c r="F7" s="23" t="s">
        <v>59</v>
      </c>
      <c r="G7" s="23" t="s">
        <v>60</v>
      </c>
      <c r="H7" s="23" t="s">
        <v>61</v>
      </c>
    </row>
    <row r="8" spans="1:8">
      <c r="A8" s="21" t="s">
        <v>71</v>
      </c>
      <c r="B8" s="22" t="s">
        <v>67</v>
      </c>
      <c r="C8" s="22" t="s">
        <v>64</v>
      </c>
      <c r="D8" s="22" t="s">
        <v>64</v>
      </c>
      <c r="E8" s="23" t="s">
        <v>65</v>
      </c>
      <c r="F8" s="23" t="s">
        <v>59</v>
      </c>
      <c r="G8" s="23" t="s">
        <v>60</v>
      </c>
      <c r="H8" s="23" t="s">
        <v>61</v>
      </c>
    </row>
    <row r="9" spans="1:8">
      <c r="A9" s="21" t="s">
        <v>72</v>
      </c>
      <c r="B9" s="22" t="s">
        <v>63</v>
      </c>
      <c r="C9" s="22" t="s">
        <v>68</v>
      </c>
      <c r="D9" s="22" t="s">
        <v>64</v>
      </c>
      <c r="E9" s="23" t="s">
        <v>69</v>
      </c>
      <c r="F9" s="23" t="s">
        <v>59</v>
      </c>
      <c r="G9" s="23" t="s">
        <v>69</v>
      </c>
      <c r="H9" s="23" t="s">
        <v>61</v>
      </c>
    </row>
    <row r="10" spans="1:8">
      <c r="A10" s="21" t="s">
        <v>73</v>
      </c>
      <c r="B10" s="22" t="s">
        <v>63</v>
      </c>
      <c r="C10" s="22" t="s">
        <v>64</v>
      </c>
      <c r="D10" s="22" t="s">
        <v>64</v>
      </c>
      <c r="E10" s="23" t="s">
        <v>65</v>
      </c>
      <c r="F10" s="23" t="s">
        <v>59</v>
      </c>
      <c r="G10" s="23" t="s">
        <v>60</v>
      </c>
      <c r="H10" s="23" t="s">
        <v>61</v>
      </c>
    </row>
    <row r="11" spans="1:8">
      <c r="A11" s="21" t="s">
        <v>74</v>
      </c>
      <c r="B11" s="22" t="s">
        <v>63</v>
      </c>
      <c r="C11" s="22" t="s">
        <v>64</v>
      </c>
      <c r="D11" s="22" t="s">
        <v>68</v>
      </c>
      <c r="E11" s="23" t="s">
        <v>69</v>
      </c>
      <c r="F11" s="23" t="s">
        <v>59</v>
      </c>
      <c r="G11" s="23" t="s">
        <v>60</v>
      </c>
      <c r="H11" s="23" t="s">
        <v>69</v>
      </c>
    </row>
    <row r="12" spans="1:8">
      <c r="A12" s="21" t="s">
        <v>75</v>
      </c>
      <c r="B12" s="22" t="s">
        <v>63</v>
      </c>
      <c r="C12" s="22" t="s">
        <v>68</v>
      </c>
      <c r="D12" s="22" t="s">
        <v>64</v>
      </c>
      <c r="E12" s="23" t="s">
        <v>69</v>
      </c>
      <c r="F12" s="23" t="s">
        <v>59</v>
      </c>
      <c r="G12" s="23" t="s">
        <v>69</v>
      </c>
      <c r="H12" s="23" t="s">
        <v>61</v>
      </c>
    </row>
    <row r="15" spans="1:8" ht="17.399999999999999">
      <c r="A15" s="33" t="s">
        <v>108</v>
      </c>
      <c r="B15" s="17"/>
      <c r="C15" s="17"/>
    </row>
    <row r="16" spans="1:8">
      <c r="A16" s="24" t="s">
        <v>49</v>
      </c>
      <c r="B16" s="24" t="s">
        <v>76</v>
      </c>
      <c r="C16" s="17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workbookViewId="0">
      <selection activeCell="G18" sqref="G18"/>
    </sheetView>
  </sheetViews>
  <sheetFormatPr defaultRowHeight="14.4"/>
  <cols>
    <col min="1" max="1" width="27" customWidth="1"/>
    <col min="2" max="2" width="12.88671875" customWidth="1"/>
    <col min="3" max="3" width="12.33203125" customWidth="1"/>
    <col min="4" max="4" width="10.109375" customWidth="1"/>
  </cols>
  <sheetData>
    <row r="1" spans="1:4" ht="16.2" thickBot="1">
      <c r="A1" s="111" t="s">
        <v>112</v>
      </c>
      <c r="B1" s="111"/>
      <c r="C1" s="111"/>
      <c r="D1" s="111"/>
    </row>
    <row r="2" spans="1:4" ht="27" thickBot="1">
      <c r="A2" s="40" t="s">
        <v>113</v>
      </c>
      <c r="B2" s="37" t="s">
        <v>114</v>
      </c>
      <c r="C2" s="41" t="s">
        <v>115</v>
      </c>
      <c r="D2" s="42" t="s">
        <v>116</v>
      </c>
    </row>
    <row r="3" spans="1:4">
      <c r="A3" s="38" t="s">
        <v>117</v>
      </c>
      <c r="B3" s="43">
        <v>16.399999999999999</v>
      </c>
      <c r="C3" s="44" t="s">
        <v>118</v>
      </c>
      <c r="D3" s="45">
        <v>2635</v>
      </c>
    </row>
    <row r="4" spans="1:4">
      <c r="A4" s="39" t="s">
        <v>119</v>
      </c>
      <c r="B4" s="46">
        <v>8.3000000000000007</v>
      </c>
      <c r="C4" s="47" t="s">
        <v>120</v>
      </c>
      <c r="D4" s="48">
        <v>4140</v>
      </c>
    </row>
    <row r="5" spans="1:4">
      <c r="A5" s="39" t="s">
        <v>121</v>
      </c>
      <c r="B5" s="46">
        <v>10.4</v>
      </c>
      <c r="C5" s="47" t="s">
        <v>122</v>
      </c>
      <c r="D5" s="48">
        <v>2400</v>
      </c>
    </row>
    <row r="6" spans="1:4">
      <c r="A6" s="39" t="s">
        <v>123</v>
      </c>
      <c r="B6" s="46">
        <v>9.1999999999999993</v>
      </c>
      <c r="C6" s="47" t="s">
        <v>120</v>
      </c>
      <c r="D6" s="48">
        <v>2070</v>
      </c>
    </row>
    <row r="7" spans="1:4">
      <c r="A7" s="39" t="s">
        <v>124</v>
      </c>
      <c r="B7" s="46">
        <v>14.1</v>
      </c>
      <c r="C7" s="47" t="s">
        <v>120</v>
      </c>
      <c r="D7" s="48">
        <v>4150</v>
      </c>
    </row>
    <row r="8" spans="1:4">
      <c r="A8" s="39" t="s">
        <v>125</v>
      </c>
      <c r="B8" s="46">
        <v>11.8</v>
      </c>
      <c r="C8" s="47" t="s">
        <v>120</v>
      </c>
      <c r="D8" s="48">
        <v>3170</v>
      </c>
    </row>
    <row r="9" spans="1:4">
      <c r="A9" s="39" t="s">
        <v>126</v>
      </c>
      <c r="B9" s="46">
        <v>5</v>
      </c>
      <c r="C9" s="47" t="s">
        <v>120</v>
      </c>
      <c r="D9" s="48">
        <v>1706</v>
      </c>
    </row>
    <row r="10" spans="1:4">
      <c r="A10" s="39" t="s">
        <v>127</v>
      </c>
      <c r="B10" s="46">
        <v>9.1999999999999993</v>
      </c>
      <c r="C10" s="47" t="s">
        <v>128</v>
      </c>
      <c r="D10" s="48">
        <v>1798</v>
      </c>
    </row>
    <row r="11" spans="1:4" ht="15" thickBot="1">
      <c r="A11" s="49" t="s">
        <v>129</v>
      </c>
      <c r="B11" s="50">
        <v>6</v>
      </c>
      <c r="C11" s="51" t="s">
        <v>130</v>
      </c>
      <c r="D11" s="52">
        <v>2070</v>
      </c>
    </row>
    <row r="13" spans="1:4" ht="31.2" customHeight="1">
      <c r="A13" s="112" t="s">
        <v>131</v>
      </c>
      <c r="B13" s="112"/>
      <c r="C13" s="112"/>
      <c r="D13" s="112"/>
    </row>
    <row r="16" spans="1:4" ht="17.399999999999999">
      <c r="A16" s="33" t="s">
        <v>108</v>
      </c>
      <c r="B16" s="36"/>
      <c r="C16" s="36"/>
    </row>
    <row r="17" spans="1:3">
      <c r="A17" s="34" t="s">
        <v>49</v>
      </c>
      <c r="B17" s="34" t="s">
        <v>132</v>
      </c>
      <c r="C17" s="36"/>
    </row>
    <row r="18" spans="1:3">
      <c r="A18" s="34"/>
      <c r="B18" s="34" t="s">
        <v>133</v>
      </c>
      <c r="C18" s="36"/>
    </row>
    <row r="19" spans="1:3">
      <c r="A19" s="34"/>
      <c r="B19" s="34" t="s">
        <v>134</v>
      </c>
    </row>
    <row r="21" spans="1:3">
      <c r="A21" s="28" t="s">
        <v>135</v>
      </c>
    </row>
  </sheetData>
  <mergeCells count="2">
    <mergeCell ref="A1:D1"/>
    <mergeCell ref="A13:D13"/>
  </mergeCell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workbookViewId="0">
      <selection activeCell="K24" sqref="K24"/>
    </sheetView>
  </sheetViews>
  <sheetFormatPr defaultRowHeight="14.4"/>
  <cols>
    <col min="1" max="1" width="10.21875" customWidth="1"/>
    <col min="2" max="2" width="19.6640625" customWidth="1"/>
    <col min="5" max="5" width="10.88671875" customWidth="1"/>
    <col min="7" max="7" width="10.44140625" customWidth="1"/>
    <col min="8" max="8" width="10" customWidth="1"/>
    <col min="9" max="9" width="10.6640625" customWidth="1"/>
    <col min="10" max="10" width="13.21875" customWidth="1"/>
    <col min="257" max="257" width="10.21875" customWidth="1"/>
    <col min="258" max="258" width="19.6640625" customWidth="1"/>
    <col min="261" max="261" width="10.88671875" customWidth="1"/>
    <col min="263" max="263" width="10.44140625" customWidth="1"/>
    <col min="264" max="264" width="10" customWidth="1"/>
    <col min="265" max="265" width="10.6640625" customWidth="1"/>
    <col min="266" max="266" width="13.21875" customWidth="1"/>
    <col min="513" max="513" width="10.21875" customWidth="1"/>
    <col min="514" max="514" width="19.6640625" customWidth="1"/>
    <col min="517" max="517" width="10.88671875" customWidth="1"/>
    <col min="519" max="519" width="10.44140625" customWidth="1"/>
    <col min="520" max="520" width="10" customWidth="1"/>
    <col min="521" max="521" width="10.6640625" customWidth="1"/>
    <col min="522" max="522" width="13.21875" customWidth="1"/>
    <col min="769" max="769" width="10.21875" customWidth="1"/>
    <col min="770" max="770" width="19.6640625" customWidth="1"/>
    <col min="773" max="773" width="10.88671875" customWidth="1"/>
    <col min="775" max="775" width="10.44140625" customWidth="1"/>
    <col min="776" max="776" width="10" customWidth="1"/>
    <col min="777" max="777" width="10.6640625" customWidth="1"/>
    <col min="778" max="778" width="13.21875" customWidth="1"/>
    <col min="1025" max="1025" width="10.21875" customWidth="1"/>
    <col min="1026" max="1026" width="19.6640625" customWidth="1"/>
    <col min="1029" max="1029" width="10.88671875" customWidth="1"/>
    <col min="1031" max="1031" width="10.44140625" customWidth="1"/>
    <col min="1032" max="1032" width="10" customWidth="1"/>
    <col min="1033" max="1033" width="10.6640625" customWidth="1"/>
    <col min="1034" max="1034" width="13.21875" customWidth="1"/>
    <col min="1281" max="1281" width="10.21875" customWidth="1"/>
    <col min="1282" max="1282" width="19.6640625" customWidth="1"/>
    <col min="1285" max="1285" width="10.88671875" customWidth="1"/>
    <col min="1287" max="1287" width="10.44140625" customWidth="1"/>
    <col min="1288" max="1288" width="10" customWidth="1"/>
    <col min="1289" max="1289" width="10.6640625" customWidth="1"/>
    <col min="1290" max="1290" width="13.21875" customWidth="1"/>
    <col min="1537" max="1537" width="10.21875" customWidth="1"/>
    <col min="1538" max="1538" width="19.6640625" customWidth="1"/>
    <col min="1541" max="1541" width="10.88671875" customWidth="1"/>
    <col min="1543" max="1543" width="10.44140625" customWidth="1"/>
    <col min="1544" max="1544" width="10" customWidth="1"/>
    <col min="1545" max="1545" width="10.6640625" customWidth="1"/>
    <col min="1546" max="1546" width="13.21875" customWidth="1"/>
    <col min="1793" max="1793" width="10.21875" customWidth="1"/>
    <col min="1794" max="1794" width="19.6640625" customWidth="1"/>
    <col min="1797" max="1797" width="10.88671875" customWidth="1"/>
    <col min="1799" max="1799" width="10.44140625" customWidth="1"/>
    <col min="1800" max="1800" width="10" customWidth="1"/>
    <col min="1801" max="1801" width="10.6640625" customWidth="1"/>
    <col min="1802" max="1802" width="13.21875" customWidth="1"/>
    <col min="2049" max="2049" width="10.21875" customWidth="1"/>
    <col min="2050" max="2050" width="19.6640625" customWidth="1"/>
    <col min="2053" max="2053" width="10.88671875" customWidth="1"/>
    <col min="2055" max="2055" width="10.44140625" customWidth="1"/>
    <col min="2056" max="2056" width="10" customWidth="1"/>
    <col min="2057" max="2057" width="10.6640625" customWidth="1"/>
    <col min="2058" max="2058" width="13.21875" customWidth="1"/>
    <col min="2305" max="2305" width="10.21875" customWidth="1"/>
    <col min="2306" max="2306" width="19.6640625" customWidth="1"/>
    <col min="2309" max="2309" width="10.88671875" customWidth="1"/>
    <col min="2311" max="2311" width="10.44140625" customWidth="1"/>
    <col min="2312" max="2312" width="10" customWidth="1"/>
    <col min="2313" max="2313" width="10.6640625" customWidth="1"/>
    <col min="2314" max="2314" width="13.21875" customWidth="1"/>
    <col min="2561" max="2561" width="10.21875" customWidth="1"/>
    <col min="2562" max="2562" width="19.6640625" customWidth="1"/>
    <col min="2565" max="2565" width="10.88671875" customWidth="1"/>
    <col min="2567" max="2567" width="10.44140625" customWidth="1"/>
    <col min="2568" max="2568" width="10" customWidth="1"/>
    <col min="2569" max="2569" width="10.6640625" customWidth="1"/>
    <col min="2570" max="2570" width="13.21875" customWidth="1"/>
    <col min="2817" max="2817" width="10.21875" customWidth="1"/>
    <col min="2818" max="2818" width="19.6640625" customWidth="1"/>
    <col min="2821" max="2821" width="10.88671875" customWidth="1"/>
    <col min="2823" max="2823" width="10.44140625" customWidth="1"/>
    <col min="2824" max="2824" width="10" customWidth="1"/>
    <col min="2825" max="2825" width="10.6640625" customWidth="1"/>
    <col min="2826" max="2826" width="13.21875" customWidth="1"/>
    <col min="3073" max="3073" width="10.21875" customWidth="1"/>
    <col min="3074" max="3074" width="19.6640625" customWidth="1"/>
    <col min="3077" max="3077" width="10.88671875" customWidth="1"/>
    <col min="3079" max="3079" width="10.44140625" customWidth="1"/>
    <col min="3080" max="3080" width="10" customWidth="1"/>
    <col min="3081" max="3081" width="10.6640625" customWidth="1"/>
    <col min="3082" max="3082" width="13.21875" customWidth="1"/>
    <col min="3329" max="3329" width="10.21875" customWidth="1"/>
    <col min="3330" max="3330" width="19.6640625" customWidth="1"/>
    <col min="3333" max="3333" width="10.88671875" customWidth="1"/>
    <col min="3335" max="3335" width="10.44140625" customWidth="1"/>
    <col min="3336" max="3336" width="10" customWidth="1"/>
    <col min="3337" max="3337" width="10.6640625" customWidth="1"/>
    <col min="3338" max="3338" width="13.21875" customWidth="1"/>
    <col min="3585" max="3585" width="10.21875" customWidth="1"/>
    <col min="3586" max="3586" width="19.6640625" customWidth="1"/>
    <col min="3589" max="3589" width="10.88671875" customWidth="1"/>
    <col min="3591" max="3591" width="10.44140625" customWidth="1"/>
    <col min="3592" max="3592" width="10" customWidth="1"/>
    <col min="3593" max="3593" width="10.6640625" customWidth="1"/>
    <col min="3594" max="3594" width="13.21875" customWidth="1"/>
    <col min="3841" max="3841" width="10.21875" customWidth="1"/>
    <col min="3842" max="3842" width="19.6640625" customWidth="1"/>
    <col min="3845" max="3845" width="10.88671875" customWidth="1"/>
    <col min="3847" max="3847" width="10.44140625" customWidth="1"/>
    <col min="3848" max="3848" width="10" customWidth="1"/>
    <col min="3849" max="3849" width="10.6640625" customWidth="1"/>
    <col min="3850" max="3850" width="13.21875" customWidth="1"/>
    <col min="4097" max="4097" width="10.21875" customWidth="1"/>
    <col min="4098" max="4098" width="19.6640625" customWidth="1"/>
    <col min="4101" max="4101" width="10.88671875" customWidth="1"/>
    <col min="4103" max="4103" width="10.44140625" customWidth="1"/>
    <col min="4104" max="4104" width="10" customWidth="1"/>
    <col min="4105" max="4105" width="10.6640625" customWidth="1"/>
    <col min="4106" max="4106" width="13.21875" customWidth="1"/>
    <col min="4353" max="4353" width="10.21875" customWidth="1"/>
    <col min="4354" max="4354" width="19.6640625" customWidth="1"/>
    <col min="4357" max="4357" width="10.88671875" customWidth="1"/>
    <col min="4359" max="4359" width="10.44140625" customWidth="1"/>
    <col min="4360" max="4360" width="10" customWidth="1"/>
    <col min="4361" max="4361" width="10.6640625" customWidth="1"/>
    <col min="4362" max="4362" width="13.21875" customWidth="1"/>
    <col min="4609" max="4609" width="10.21875" customWidth="1"/>
    <col min="4610" max="4610" width="19.6640625" customWidth="1"/>
    <col min="4613" max="4613" width="10.88671875" customWidth="1"/>
    <col min="4615" max="4615" width="10.44140625" customWidth="1"/>
    <col min="4616" max="4616" width="10" customWidth="1"/>
    <col min="4617" max="4617" width="10.6640625" customWidth="1"/>
    <col min="4618" max="4618" width="13.21875" customWidth="1"/>
    <col min="4865" max="4865" width="10.21875" customWidth="1"/>
    <col min="4866" max="4866" width="19.6640625" customWidth="1"/>
    <col min="4869" max="4869" width="10.88671875" customWidth="1"/>
    <col min="4871" max="4871" width="10.44140625" customWidth="1"/>
    <col min="4872" max="4872" width="10" customWidth="1"/>
    <col min="4873" max="4873" width="10.6640625" customWidth="1"/>
    <col min="4874" max="4874" width="13.21875" customWidth="1"/>
    <col min="5121" max="5121" width="10.21875" customWidth="1"/>
    <col min="5122" max="5122" width="19.6640625" customWidth="1"/>
    <col min="5125" max="5125" width="10.88671875" customWidth="1"/>
    <col min="5127" max="5127" width="10.44140625" customWidth="1"/>
    <col min="5128" max="5128" width="10" customWidth="1"/>
    <col min="5129" max="5129" width="10.6640625" customWidth="1"/>
    <col min="5130" max="5130" width="13.21875" customWidth="1"/>
    <col min="5377" max="5377" width="10.21875" customWidth="1"/>
    <col min="5378" max="5378" width="19.6640625" customWidth="1"/>
    <col min="5381" max="5381" width="10.88671875" customWidth="1"/>
    <col min="5383" max="5383" width="10.44140625" customWidth="1"/>
    <col min="5384" max="5384" width="10" customWidth="1"/>
    <col min="5385" max="5385" width="10.6640625" customWidth="1"/>
    <col min="5386" max="5386" width="13.21875" customWidth="1"/>
    <col min="5633" max="5633" width="10.21875" customWidth="1"/>
    <col min="5634" max="5634" width="19.6640625" customWidth="1"/>
    <col min="5637" max="5637" width="10.88671875" customWidth="1"/>
    <col min="5639" max="5639" width="10.44140625" customWidth="1"/>
    <col min="5640" max="5640" width="10" customWidth="1"/>
    <col min="5641" max="5641" width="10.6640625" customWidth="1"/>
    <col min="5642" max="5642" width="13.21875" customWidth="1"/>
    <col min="5889" max="5889" width="10.21875" customWidth="1"/>
    <col min="5890" max="5890" width="19.6640625" customWidth="1"/>
    <col min="5893" max="5893" width="10.88671875" customWidth="1"/>
    <col min="5895" max="5895" width="10.44140625" customWidth="1"/>
    <col min="5896" max="5896" width="10" customWidth="1"/>
    <col min="5897" max="5897" width="10.6640625" customWidth="1"/>
    <col min="5898" max="5898" width="13.21875" customWidth="1"/>
    <col min="6145" max="6145" width="10.21875" customWidth="1"/>
    <col min="6146" max="6146" width="19.6640625" customWidth="1"/>
    <col min="6149" max="6149" width="10.88671875" customWidth="1"/>
    <col min="6151" max="6151" width="10.44140625" customWidth="1"/>
    <col min="6152" max="6152" width="10" customWidth="1"/>
    <col min="6153" max="6153" width="10.6640625" customWidth="1"/>
    <col min="6154" max="6154" width="13.21875" customWidth="1"/>
    <col min="6401" max="6401" width="10.21875" customWidth="1"/>
    <col min="6402" max="6402" width="19.6640625" customWidth="1"/>
    <col min="6405" max="6405" width="10.88671875" customWidth="1"/>
    <col min="6407" max="6407" width="10.44140625" customWidth="1"/>
    <col min="6408" max="6408" width="10" customWidth="1"/>
    <col min="6409" max="6409" width="10.6640625" customWidth="1"/>
    <col min="6410" max="6410" width="13.21875" customWidth="1"/>
    <col min="6657" max="6657" width="10.21875" customWidth="1"/>
    <col min="6658" max="6658" width="19.6640625" customWidth="1"/>
    <col min="6661" max="6661" width="10.88671875" customWidth="1"/>
    <col min="6663" max="6663" width="10.44140625" customWidth="1"/>
    <col min="6664" max="6664" width="10" customWidth="1"/>
    <col min="6665" max="6665" width="10.6640625" customWidth="1"/>
    <col min="6666" max="6666" width="13.21875" customWidth="1"/>
    <col min="6913" max="6913" width="10.21875" customWidth="1"/>
    <col min="6914" max="6914" width="19.6640625" customWidth="1"/>
    <col min="6917" max="6917" width="10.88671875" customWidth="1"/>
    <col min="6919" max="6919" width="10.44140625" customWidth="1"/>
    <col min="6920" max="6920" width="10" customWidth="1"/>
    <col min="6921" max="6921" width="10.6640625" customWidth="1"/>
    <col min="6922" max="6922" width="13.21875" customWidth="1"/>
    <col min="7169" max="7169" width="10.21875" customWidth="1"/>
    <col min="7170" max="7170" width="19.6640625" customWidth="1"/>
    <col min="7173" max="7173" width="10.88671875" customWidth="1"/>
    <col min="7175" max="7175" width="10.44140625" customWidth="1"/>
    <col min="7176" max="7176" width="10" customWidth="1"/>
    <col min="7177" max="7177" width="10.6640625" customWidth="1"/>
    <col min="7178" max="7178" width="13.21875" customWidth="1"/>
    <col min="7425" max="7425" width="10.21875" customWidth="1"/>
    <col min="7426" max="7426" width="19.6640625" customWidth="1"/>
    <col min="7429" max="7429" width="10.88671875" customWidth="1"/>
    <col min="7431" max="7431" width="10.44140625" customWidth="1"/>
    <col min="7432" max="7432" width="10" customWidth="1"/>
    <col min="7433" max="7433" width="10.6640625" customWidth="1"/>
    <col min="7434" max="7434" width="13.21875" customWidth="1"/>
    <col min="7681" max="7681" width="10.21875" customWidth="1"/>
    <col min="7682" max="7682" width="19.6640625" customWidth="1"/>
    <col min="7685" max="7685" width="10.88671875" customWidth="1"/>
    <col min="7687" max="7687" width="10.44140625" customWidth="1"/>
    <col min="7688" max="7688" width="10" customWidth="1"/>
    <col min="7689" max="7689" width="10.6640625" customWidth="1"/>
    <col min="7690" max="7690" width="13.21875" customWidth="1"/>
    <col min="7937" max="7937" width="10.21875" customWidth="1"/>
    <col min="7938" max="7938" width="19.6640625" customWidth="1"/>
    <col min="7941" max="7941" width="10.88671875" customWidth="1"/>
    <col min="7943" max="7943" width="10.44140625" customWidth="1"/>
    <col min="7944" max="7944" width="10" customWidth="1"/>
    <col min="7945" max="7945" width="10.6640625" customWidth="1"/>
    <col min="7946" max="7946" width="13.21875" customWidth="1"/>
    <col min="8193" max="8193" width="10.21875" customWidth="1"/>
    <col min="8194" max="8194" width="19.6640625" customWidth="1"/>
    <col min="8197" max="8197" width="10.88671875" customWidth="1"/>
    <col min="8199" max="8199" width="10.44140625" customWidth="1"/>
    <col min="8200" max="8200" width="10" customWidth="1"/>
    <col min="8201" max="8201" width="10.6640625" customWidth="1"/>
    <col min="8202" max="8202" width="13.21875" customWidth="1"/>
    <col min="8449" max="8449" width="10.21875" customWidth="1"/>
    <col min="8450" max="8450" width="19.6640625" customWidth="1"/>
    <col min="8453" max="8453" width="10.88671875" customWidth="1"/>
    <col min="8455" max="8455" width="10.44140625" customWidth="1"/>
    <col min="8456" max="8456" width="10" customWidth="1"/>
    <col min="8457" max="8457" width="10.6640625" customWidth="1"/>
    <col min="8458" max="8458" width="13.21875" customWidth="1"/>
    <col min="8705" max="8705" width="10.21875" customWidth="1"/>
    <col min="8706" max="8706" width="19.6640625" customWidth="1"/>
    <col min="8709" max="8709" width="10.88671875" customWidth="1"/>
    <col min="8711" max="8711" width="10.44140625" customWidth="1"/>
    <col min="8712" max="8712" width="10" customWidth="1"/>
    <col min="8713" max="8713" width="10.6640625" customWidth="1"/>
    <col min="8714" max="8714" width="13.21875" customWidth="1"/>
    <col min="8961" max="8961" width="10.21875" customWidth="1"/>
    <col min="8962" max="8962" width="19.6640625" customWidth="1"/>
    <col min="8965" max="8965" width="10.88671875" customWidth="1"/>
    <col min="8967" max="8967" width="10.44140625" customWidth="1"/>
    <col min="8968" max="8968" width="10" customWidth="1"/>
    <col min="8969" max="8969" width="10.6640625" customWidth="1"/>
    <col min="8970" max="8970" width="13.21875" customWidth="1"/>
    <col min="9217" max="9217" width="10.21875" customWidth="1"/>
    <col min="9218" max="9218" width="19.6640625" customWidth="1"/>
    <col min="9221" max="9221" width="10.88671875" customWidth="1"/>
    <col min="9223" max="9223" width="10.44140625" customWidth="1"/>
    <col min="9224" max="9224" width="10" customWidth="1"/>
    <col min="9225" max="9225" width="10.6640625" customWidth="1"/>
    <col min="9226" max="9226" width="13.21875" customWidth="1"/>
    <col min="9473" max="9473" width="10.21875" customWidth="1"/>
    <col min="9474" max="9474" width="19.6640625" customWidth="1"/>
    <col min="9477" max="9477" width="10.88671875" customWidth="1"/>
    <col min="9479" max="9479" width="10.44140625" customWidth="1"/>
    <col min="9480" max="9480" width="10" customWidth="1"/>
    <col min="9481" max="9481" width="10.6640625" customWidth="1"/>
    <col min="9482" max="9482" width="13.21875" customWidth="1"/>
    <col min="9729" max="9729" width="10.21875" customWidth="1"/>
    <col min="9730" max="9730" width="19.6640625" customWidth="1"/>
    <col min="9733" max="9733" width="10.88671875" customWidth="1"/>
    <col min="9735" max="9735" width="10.44140625" customWidth="1"/>
    <col min="9736" max="9736" width="10" customWidth="1"/>
    <col min="9737" max="9737" width="10.6640625" customWidth="1"/>
    <col min="9738" max="9738" width="13.21875" customWidth="1"/>
    <col min="9985" max="9985" width="10.21875" customWidth="1"/>
    <col min="9986" max="9986" width="19.6640625" customWidth="1"/>
    <col min="9989" max="9989" width="10.88671875" customWidth="1"/>
    <col min="9991" max="9991" width="10.44140625" customWidth="1"/>
    <col min="9992" max="9992" width="10" customWidth="1"/>
    <col min="9993" max="9993" width="10.6640625" customWidth="1"/>
    <col min="9994" max="9994" width="13.21875" customWidth="1"/>
    <col min="10241" max="10241" width="10.21875" customWidth="1"/>
    <col min="10242" max="10242" width="19.6640625" customWidth="1"/>
    <col min="10245" max="10245" width="10.88671875" customWidth="1"/>
    <col min="10247" max="10247" width="10.44140625" customWidth="1"/>
    <col min="10248" max="10248" width="10" customWidth="1"/>
    <col min="10249" max="10249" width="10.6640625" customWidth="1"/>
    <col min="10250" max="10250" width="13.21875" customWidth="1"/>
    <col min="10497" max="10497" width="10.21875" customWidth="1"/>
    <col min="10498" max="10498" width="19.6640625" customWidth="1"/>
    <col min="10501" max="10501" width="10.88671875" customWidth="1"/>
    <col min="10503" max="10503" width="10.44140625" customWidth="1"/>
    <col min="10504" max="10504" width="10" customWidth="1"/>
    <col min="10505" max="10505" width="10.6640625" customWidth="1"/>
    <col min="10506" max="10506" width="13.21875" customWidth="1"/>
    <col min="10753" max="10753" width="10.21875" customWidth="1"/>
    <col min="10754" max="10754" width="19.6640625" customWidth="1"/>
    <col min="10757" max="10757" width="10.88671875" customWidth="1"/>
    <col min="10759" max="10759" width="10.44140625" customWidth="1"/>
    <col min="10760" max="10760" width="10" customWidth="1"/>
    <col min="10761" max="10761" width="10.6640625" customWidth="1"/>
    <col min="10762" max="10762" width="13.21875" customWidth="1"/>
    <col min="11009" max="11009" width="10.21875" customWidth="1"/>
    <col min="11010" max="11010" width="19.6640625" customWidth="1"/>
    <col min="11013" max="11013" width="10.88671875" customWidth="1"/>
    <col min="11015" max="11015" width="10.44140625" customWidth="1"/>
    <col min="11016" max="11016" width="10" customWidth="1"/>
    <col min="11017" max="11017" width="10.6640625" customWidth="1"/>
    <col min="11018" max="11018" width="13.21875" customWidth="1"/>
    <col min="11265" max="11265" width="10.21875" customWidth="1"/>
    <col min="11266" max="11266" width="19.6640625" customWidth="1"/>
    <col min="11269" max="11269" width="10.88671875" customWidth="1"/>
    <col min="11271" max="11271" width="10.44140625" customWidth="1"/>
    <col min="11272" max="11272" width="10" customWidth="1"/>
    <col min="11273" max="11273" width="10.6640625" customWidth="1"/>
    <col min="11274" max="11274" width="13.21875" customWidth="1"/>
    <col min="11521" max="11521" width="10.21875" customWidth="1"/>
    <col min="11522" max="11522" width="19.6640625" customWidth="1"/>
    <col min="11525" max="11525" width="10.88671875" customWidth="1"/>
    <col min="11527" max="11527" width="10.44140625" customWidth="1"/>
    <col min="11528" max="11528" width="10" customWidth="1"/>
    <col min="11529" max="11529" width="10.6640625" customWidth="1"/>
    <col min="11530" max="11530" width="13.21875" customWidth="1"/>
    <col min="11777" max="11777" width="10.21875" customWidth="1"/>
    <col min="11778" max="11778" width="19.6640625" customWidth="1"/>
    <col min="11781" max="11781" width="10.88671875" customWidth="1"/>
    <col min="11783" max="11783" width="10.44140625" customWidth="1"/>
    <col min="11784" max="11784" width="10" customWidth="1"/>
    <col min="11785" max="11785" width="10.6640625" customWidth="1"/>
    <col min="11786" max="11786" width="13.21875" customWidth="1"/>
    <col min="12033" max="12033" width="10.21875" customWidth="1"/>
    <col min="12034" max="12034" width="19.6640625" customWidth="1"/>
    <col min="12037" max="12037" width="10.88671875" customWidth="1"/>
    <col min="12039" max="12039" width="10.44140625" customWidth="1"/>
    <col min="12040" max="12040" width="10" customWidth="1"/>
    <col min="12041" max="12041" width="10.6640625" customWidth="1"/>
    <col min="12042" max="12042" width="13.21875" customWidth="1"/>
    <col min="12289" max="12289" width="10.21875" customWidth="1"/>
    <col min="12290" max="12290" width="19.6640625" customWidth="1"/>
    <col min="12293" max="12293" width="10.88671875" customWidth="1"/>
    <col min="12295" max="12295" width="10.44140625" customWidth="1"/>
    <col min="12296" max="12296" width="10" customWidth="1"/>
    <col min="12297" max="12297" width="10.6640625" customWidth="1"/>
    <col min="12298" max="12298" width="13.21875" customWidth="1"/>
    <col min="12545" max="12545" width="10.21875" customWidth="1"/>
    <col min="12546" max="12546" width="19.6640625" customWidth="1"/>
    <col min="12549" max="12549" width="10.88671875" customWidth="1"/>
    <col min="12551" max="12551" width="10.44140625" customWidth="1"/>
    <col min="12552" max="12552" width="10" customWidth="1"/>
    <col min="12553" max="12553" width="10.6640625" customWidth="1"/>
    <col min="12554" max="12554" width="13.21875" customWidth="1"/>
    <col min="12801" max="12801" width="10.21875" customWidth="1"/>
    <col min="12802" max="12802" width="19.6640625" customWidth="1"/>
    <col min="12805" max="12805" width="10.88671875" customWidth="1"/>
    <col min="12807" max="12807" width="10.44140625" customWidth="1"/>
    <col min="12808" max="12808" width="10" customWidth="1"/>
    <col min="12809" max="12809" width="10.6640625" customWidth="1"/>
    <col min="12810" max="12810" width="13.21875" customWidth="1"/>
    <col min="13057" max="13057" width="10.21875" customWidth="1"/>
    <col min="13058" max="13058" width="19.6640625" customWidth="1"/>
    <col min="13061" max="13061" width="10.88671875" customWidth="1"/>
    <col min="13063" max="13063" width="10.44140625" customWidth="1"/>
    <col min="13064" max="13064" width="10" customWidth="1"/>
    <col min="13065" max="13065" width="10.6640625" customWidth="1"/>
    <col min="13066" max="13066" width="13.21875" customWidth="1"/>
    <col min="13313" max="13313" width="10.21875" customWidth="1"/>
    <col min="13314" max="13314" width="19.6640625" customWidth="1"/>
    <col min="13317" max="13317" width="10.88671875" customWidth="1"/>
    <col min="13319" max="13319" width="10.44140625" customWidth="1"/>
    <col min="13320" max="13320" width="10" customWidth="1"/>
    <col min="13321" max="13321" width="10.6640625" customWidth="1"/>
    <col min="13322" max="13322" width="13.21875" customWidth="1"/>
    <col min="13569" max="13569" width="10.21875" customWidth="1"/>
    <col min="13570" max="13570" width="19.6640625" customWidth="1"/>
    <col min="13573" max="13573" width="10.88671875" customWidth="1"/>
    <col min="13575" max="13575" width="10.44140625" customWidth="1"/>
    <col min="13576" max="13576" width="10" customWidth="1"/>
    <col min="13577" max="13577" width="10.6640625" customWidth="1"/>
    <col min="13578" max="13578" width="13.21875" customWidth="1"/>
    <col min="13825" max="13825" width="10.21875" customWidth="1"/>
    <col min="13826" max="13826" width="19.6640625" customWidth="1"/>
    <col min="13829" max="13829" width="10.88671875" customWidth="1"/>
    <col min="13831" max="13831" width="10.44140625" customWidth="1"/>
    <col min="13832" max="13832" width="10" customWidth="1"/>
    <col min="13833" max="13833" width="10.6640625" customWidth="1"/>
    <col min="13834" max="13834" width="13.21875" customWidth="1"/>
    <col min="14081" max="14081" width="10.21875" customWidth="1"/>
    <col min="14082" max="14082" width="19.6640625" customWidth="1"/>
    <col min="14085" max="14085" width="10.88671875" customWidth="1"/>
    <col min="14087" max="14087" width="10.44140625" customWidth="1"/>
    <col min="14088" max="14088" width="10" customWidth="1"/>
    <col min="14089" max="14089" width="10.6640625" customWidth="1"/>
    <col min="14090" max="14090" width="13.21875" customWidth="1"/>
    <col min="14337" max="14337" width="10.21875" customWidth="1"/>
    <col min="14338" max="14338" width="19.6640625" customWidth="1"/>
    <col min="14341" max="14341" width="10.88671875" customWidth="1"/>
    <col min="14343" max="14343" width="10.44140625" customWidth="1"/>
    <col min="14344" max="14344" width="10" customWidth="1"/>
    <col min="14345" max="14345" width="10.6640625" customWidth="1"/>
    <col min="14346" max="14346" width="13.21875" customWidth="1"/>
    <col min="14593" max="14593" width="10.21875" customWidth="1"/>
    <col min="14594" max="14594" width="19.6640625" customWidth="1"/>
    <col min="14597" max="14597" width="10.88671875" customWidth="1"/>
    <col min="14599" max="14599" width="10.44140625" customWidth="1"/>
    <col min="14600" max="14600" width="10" customWidth="1"/>
    <col min="14601" max="14601" width="10.6640625" customWidth="1"/>
    <col min="14602" max="14602" width="13.21875" customWidth="1"/>
    <col min="14849" max="14849" width="10.21875" customWidth="1"/>
    <col min="14850" max="14850" width="19.6640625" customWidth="1"/>
    <col min="14853" max="14853" width="10.88671875" customWidth="1"/>
    <col min="14855" max="14855" width="10.44140625" customWidth="1"/>
    <col min="14856" max="14856" width="10" customWidth="1"/>
    <col min="14857" max="14857" width="10.6640625" customWidth="1"/>
    <col min="14858" max="14858" width="13.21875" customWidth="1"/>
    <col min="15105" max="15105" width="10.21875" customWidth="1"/>
    <col min="15106" max="15106" width="19.6640625" customWidth="1"/>
    <col min="15109" max="15109" width="10.88671875" customWidth="1"/>
    <col min="15111" max="15111" width="10.44140625" customWidth="1"/>
    <col min="15112" max="15112" width="10" customWidth="1"/>
    <col min="15113" max="15113" width="10.6640625" customWidth="1"/>
    <col min="15114" max="15114" width="13.21875" customWidth="1"/>
    <col min="15361" max="15361" width="10.21875" customWidth="1"/>
    <col min="15362" max="15362" width="19.6640625" customWidth="1"/>
    <col min="15365" max="15365" width="10.88671875" customWidth="1"/>
    <col min="15367" max="15367" width="10.44140625" customWidth="1"/>
    <col min="15368" max="15368" width="10" customWidth="1"/>
    <col min="15369" max="15369" width="10.6640625" customWidth="1"/>
    <col min="15370" max="15370" width="13.21875" customWidth="1"/>
    <col min="15617" max="15617" width="10.21875" customWidth="1"/>
    <col min="15618" max="15618" width="19.6640625" customWidth="1"/>
    <col min="15621" max="15621" width="10.88671875" customWidth="1"/>
    <col min="15623" max="15623" width="10.44140625" customWidth="1"/>
    <col min="15624" max="15624" width="10" customWidth="1"/>
    <col min="15625" max="15625" width="10.6640625" customWidth="1"/>
    <col min="15626" max="15626" width="13.21875" customWidth="1"/>
    <col min="15873" max="15873" width="10.21875" customWidth="1"/>
    <col min="15874" max="15874" width="19.6640625" customWidth="1"/>
    <col min="15877" max="15877" width="10.88671875" customWidth="1"/>
    <col min="15879" max="15879" width="10.44140625" customWidth="1"/>
    <col min="15880" max="15880" width="10" customWidth="1"/>
    <col min="15881" max="15881" width="10.6640625" customWidth="1"/>
    <col min="15882" max="15882" width="13.21875" customWidth="1"/>
    <col min="16129" max="16129" width="10.21875" customWidth="1"/>
    <col min="16130" max="16130" width="19.6640625" customWidth="1"/>
    <col min="16133" max="16133" width="10.88671875" customWidth="1"/>
    <col min="16135" max="16135" width="10.44140625" customWidth="1"/>
    <col min="16136" max="16136" width="10" customWidth="1"/>
    <col min="16137" max="16137" width="10.6640625" customWidth="1"/>
    <col min="16138" max="16138" width="13.21875" customWidth="1"/>
  </cols>
  <sheetData>
    <row r="1" spans="1:10" ht="24">
      <c r="A1" s="108" t="s">
        <v>274</v>
      </c>
      <c r="B1" s="108" t="s">
        <v>275</v>
      </c>
      <c r="C1" s="108" t="s">
        <v>276</v>
      </c>
      <c r="D1" s="108" t="s">
        <v>277</v>
      </c>
      <c r="E1" s="108" t="s">
        <v>278</v>
      </c>
      <c r="F1" s="108" t="s">
        <v>279</v>
      </c>
      <c r="G1" s="108" t="s">
        <v>280</v>
      </c>
      <c r="H1" s="108" t="s">
        <v>281</v>
      </c>
      <c r="I1" s="108" t="s">
        <v>282</v>
      </c>
      <c r="J1" s="108" t="s">
        <v>283</v>
      </c>
    </row>
    <row r="2" spans="1:10">
      <c r="A2" s="89" t="s">
        <v>222</v>
      </c>
      <c r="B2" s="89" t="s">
        <v>284</v>
      </c>
      <c r="C2" s="89" t="s">
        <v>197</v>
      </c>
      <c r="D2" s="89">
        <v>100</v>
      </c>
      <c r="E2" s="105">
        <v>3.99</v>
      </c>
      <c r="F2" s="105">
        <f ca="1">(E2+E2*IF($F$4=C2,$G$4,IF($F$5=C2,$G$5,IF($F$6=C2,$G$6))))*0.18</f>
        <v>0.79002000000000006</v>
      </c>
      <c r="G2" s="109">
        <f ca="1">E2+E2*IF($F$4=C2,$G$4,IF($F$5=C2,$G$5,IF($F$6=C2,$G$6)))+F2</f>
        <v>5.1790200000000004</v>
      </c>
      <c r="H2" s="110">
        <f ca="1">IF(A2&lt;&gt;"Lietuva",G2*$J$5,IF(AND(A2="lietuva",C2="H"),G2*$J$4,0))</f>
        <v>0.25895100000000004</v>
      </c>
      <c r="I2" s="109">
        <f ca="1">G2-H2</f>
        <v>4.9200690000000007</v>
      </c>
      <c r="J2" s="109">
        <f ca="1">I2*D2</f>
        <v>492.00690000000009</v>
      </c>
    </row>
    <row r="3" spans="1:10">
      <c r="A3" s="89" t="s">
        <v>285</v>
      </c>
      <c r="B3" s="89" t="s">
        <v>286</v>
      </c>
      <c r="C3" s="89" t="s">
        <v>244</v>
      </c>
      <c r="D3" s="89">
        <v>50</v>
      </c>
      <c r="E3" s="105">
        <v>2</v>
      </c>
      <c r="F3" s="105">
        <f t="shared" ref="F3:F31" ca="1" si="0">(E3+E3*IF($F$4=C3,$G$4,IF($F$5=C3,$G$5,IF($F$6=C3,$G$6))))*0.18</f>
        <v>0.41399999999999998</v>
      </c>
      <c r="G3" s="109">
        <f t="shared" ref="G3:G31" ca="1" si="1">E3+E3*IF($F$4=C3,$G$4,IF($F$5=C3,$G$5,IF($F$6=C3,$G$6)))+F3</f>
        <v>2.714</v>
      </c>
      <c r="H3" s="110">
        <f t="shared" ref="H3:H31" ca="1" si="2">IF(A3&lt;&gt;"Lietuva",G3*$J$5,IF(AND(A3="lietuva",C3="H"),G3*$J$4,0))</f>
        <v>8.1419999999999992E-2</v>
      </c>
      <c r="I3" s="109">
        <f t="shared" ref="I3:I31" ca="1" si="3">G3-H3</f>
        <v>2.6325799999999999</v>
      </c>
      <c r="J3" s="109">
        <f t="shared" ref="J3:J31" ca="1" si="4">I3*D3</f>
        <v>131.62899999999999</v>
      </c>
    </row>
    <row r="4" spans="1:10">
      <c r="A4" s="89" t="s">
        <v>222</v>
      </c>
      <c r="B4" s="89" t="s">
        <v>287</v>
      </c>
      <c r="C4" s="89" t="s">
        <v>244</v>
      </c>
      <c r="D4" s="89">
        <v>60</v>
      </c>
      <c r="E4" s="105">
        <v>6.54</v>
      </c>
      <c r="F4" s="105">
        <f t="shared" ca="1" si="0"/>
        <v>1.35378</v>
      </c>
      <c r="G4" s="109">
        <f t="shared" ca="1" si="1"/>
        <v>8.8747799999999994</v>
      </c>
      <c r="H4" s="110">
        <f t="shared" si="2"/>
        <v>0</v>
      </c>
      <c r="I4" s="109">
        <f t="shared" ca="1" si="3"/>
        <v>8.8747799999999994</v>
      </c>
      <c r="J4" s="109">
        <f t="shared" ca="1" si="4"/>
        <v>532.48680000000002</v>
      </c>
    </row>
    <row r="5" spans="1:10">
      <c r="A5" s="89" t="s">
        <v>122</v>
      </c>
      <c r="B5" s="89" t="s">
        <v>288</v>
      </c>
      <c r="C5" s="89" t="s">
        <v>244</v>
      </c>
      <c r="D5" s="89">
        <v>40</v>
      </c>
      <c r="E5" s="105">
        <v>3.99</v>
      </c>
      <c r="F5" s="105">
        <f ca="1">(E5+E5*IF($F$4=C5,$G$4,IF($F$5=C5,$G$5,IF($F$6=C5,$G$6))))*0.18</f>
        <v>0.82592999999999994</v>
      </c>
      <c r="G5" s="109">
        <f t="shared" ca="1" si="1"/>
        <v>5.4144299999999994</v>
      </c>
      <c r="H5" s="110">
        <f t="shared" ca="1" si="2"/>
        <v>0.16243289999999996</v>
      </c>
      <c r="I5" s="109">
        <f t="shared" ca="1" si="3"/>
        <v>5.2519970999999996</v>
      </c>
      <c r="J5" s="109">
        <f t="shared" ca="1" si="4"/>
        <v>210.07988399999999</v>
      </c>
    </row>
    <row r="6" spans="1:10">
      <c r="A6" s="89" t="s">
        <v>222</v>
      </c>
      <c r="B6" s="89" t="s">
        <v>289</v>
      </c>
      <c r="C6" s="89" t="s">
        <v>244</v>
      </c>
      <c r="D6" s="89">
        <v>70</v>
      </c>
      <c r="E6" s="105">
        <v>1.99</v>
      </c>
      <c r="F6" s="105">
        <f t="shared" ca="1" si="0"/>
        <v>0.41192999999999996</v>
      </c>
      <c r="G6" s="109">
        <f t="shared" ca="1" si="1"/>
        <v>2.7004299999999999</v>
      </c>
      <c r="H6" s="110">
        <f t="shared" si="2"/>
        <v>0</v>
      </c>
      <c r="I6" s="109">
        <f t="shared" ca="1" si="3"/>
        <v>2.7004299999999999</v>
      </c>
      <c r="J6" s="109">
        <f t="shared" ca="1" si="4"/>
        <v>189.0301</v>
      </c>
    </row>
    <row r="7" spans="1:10">
      <c r="A7" s="106" t="s">
        <v>290</v>
      </c>
      <c r="B7" s="89" t="s">
        <v>291</v>
      </c>
      <c r="C7" s="89" t="s">
        <v>197</v>
      </c>
      <c r="D7" s="89">
        <v>60</v>
      </c>
      <c r="E7" s="105">
        <v>5.6</v>
      </c>
      <c r="F7" s="105">
        <f t="shared" ca="1" si="0"/>
        <v>1.1087999999999998</v>
      </c>
      <c r="G7" s="109">
        <f t="shared" ca="1" si="1"/>
        <v>7.2687999999999988</v>
      </c>
      <c r="H7" s="110">
        <f t="shared" ca="1" si="2"/>
        <v>0.21806399999999995</v>
      </c>
      <c r="I7" s="109">
        <f t="shared" ca="1" si="3"/>
        <v>7.0507359999999988</v>
      </c>
      <c r="J7" s="109">
        <f t="shared" ca="1" si="4"/>
        <v>423.04415999999992</v>
      </c>
    </row>
    <row r="8" spans="1:10">
      <c r="A8" s="89" t="s">
        <v>222</v>
      </c>
      <c r="B8" s="89" t="s">
        <v>292</v>
      </c>
      <c r="C8" s="89" t="s">
        <v>293</v>
      </c>
      <c r="D8" s="89">
        <v>20</v>
      </c>
      <c r="E8" s="105">
        <v>120</v>
      </c>
      <c r="F8" s="105">
        <f t="shared" ca="1" si="0"/>
        <v>25.919999999999998</v>
      </c>
      <c r="G8" s="109">
        <f t="shared" ca="1" si="1"/>
        <v>169.92</v>
      </c>
      <c r="H8" s="110">
        <f t="shared" si="2"/>
        <v>0</v>
      </c>
      <c r="I8" s="109">
        <f t="shared" ca="1" si="3"/>
        <v>169.92</v>
      </c>
      <c r="J8" s="109">
        <f t="shared" ca="1" si="4"/>
        <v>3398.3999999999996</v>
      </c>
    </row>
    <row r="9" spans="1:10">
      <c r="A9" s="89" t="s">
        <v>285</v>
      </c>
      <c r="B9" s="89" t="s">
        <v>294</v>
      </c>
      <c r="C9" s="89" t="s">
        <v>293</v>
      </c>
      <c r="D9" s="89">
        <v>15</v>
      </c>
      <c r="E9" s="105">
        <v>14</v>
      </c>
      <c r="F9" s="105">
        <f t="shared" ca="1" si="0"/>
        <v>3.024</v>
      </c>
      <c r="G9" s="109">
        <f t="shared" ca="1" si="1"/>
        <v>19.824000000000002</v>
      </c>
      <c r="H9" s="110">
        <f t="shared" ca="1" si="2"/>
        <v>0.59472000000000003</v>
      </c>
      <c r="I9" s="109">
        <f t="shared" ca="1" si="3"/>
        <v>19.229280000000003</v>
      </c>
      <c r="J9" s="109">
        <f t="shared" ca="1" si="4"/>
        <v>288.43920000000003</v>
      </c>
    </row>
    <row r="10" spans="1:10">
      <c r="A10" s="89" t="s">
        <v>222</v>
      </c>
      <c r="B10" s="89" t="s">
        <v>295</v>
      </c>
      <c r="C10" s="89" t="s">
        <v>293</v>
      </c>
      <c r="D10" s="89">
        <v>4</v>
      </c>
      <c r="E10" s="105">
        <v>65</v>
      </c>
      <c r="F10" s="105">
        <f t="shared" ca="1" si="0"/>
        <v>14.04</v>
      </c>
      <c r="G10" s="109">
        <f t="shared" ca="1" si="1"/>
        <v>92.039999999999992</v>
      </c>
      <c r="H10" s="110">
        <f t="shared" si="2"/>
        <v>0</v>
      </c>
      <c r="I10" s="109">
        <f t="shared" ca="1" si="3"/>
        <v>92.039999999999992</v>
      </c>
      <c r="J10" s="109">
        <f t="shared" ca="1" si="4"/>
        <v>368.15999999999997</v>
      </c>
    </row>
    <row r="11" spans="1:10">
      <c r="A11" s="89" t="s">
        <v>296</v>
      </c>
      <c r="B11" s="89" t="s">
        <v>297</v>
      </c>
      <c r="C11" s="89" t="s">
        <v>244</v>
      </c>
      <c r="D11" s="89">
        <v>8</v>
      </c>
      <c r="E11" s="105">
        <v>4.8</v>
      </c>
      <c r="F11" s="105">
        <f t="shared" ca="1" si="0"/>
        <v>0.99359999999999993</v>
      </c>
      <c r="G11" s="109">
        <f t="shared" ca="1" si="1"/>
        <v>6.5135999999999994</v>
      </c>
      <c r="H11" s="110">
        <f t="shared" ca="1" si="2"/>
        <v>0.19540799999999997</v>
      </c>
      <c r="I11" s="109">
        <f t="shared" ca="1" si="3"/>
        <v>6.3181919999999998</v>
      </c>
      <c r="J11" s="109">
        <f t="shared" ca="1" si="4"/>
        <v>50.545535999999998</v>
      </c>
    </row>
    <row r="12" spans="1:10">
      <c r="A12" s="106" t="s">
        <v>290</v>
      </c>
      <c r="B12" s="89" t="s">
        <v>298</v>
      </c>
      <c r="C12" s="89" t="s">
        <v>244</v>
      </c>
      <c r="D12" s="89">
        <v>10</v>
      </c>
      <c r="E12" s="105">
        <v>5</v>
      </c>
      <c r="F12" s="105">
        <f t="shared" ca="1" si="0"/>
        <v>1.0349999999999999</v>
      </c>
      <c r="G12" s="109">
        <f t="shared" ca="1" si="1"/>
        <v>6.7850000000000001</v>
      </c>
      <c r="H12" s="110">
        <f t="shared" ca="1" si="2"/>
        <v>0.20355000000000001</v>
      </c>
      <c r="I12" s="109">
        <f t="shared" ca="1" si="3"/>
        <v>6.5814500000000002</v>
      </c>
      <c r="J12" s="109">
        <f t="shared" ca="1" si="4"/>
        <v>65.81450000000001</v>
      </c>
    </row>
    <row r="13" spans="1:10">
      <c r="A13" s="106" t="s">
        <v>122</v>
      </c>
      <c r="B13" s="89" t="s">
        <v>299</v>
      </c>
      <c r="C13" s="89" t="s">
        <v>197</v>
      </c>
      <c r="D13" s="89">
        <v>17</v>
      </c>
      <c r="E13" s="105">
        <v>7</v>
      </c>
      <c r="F13" s="105">
        <f t="shared" ca="1" si="0"/>
        <v>1.3859999999999999</v>
      </c>
      <c r="G13" s="109">
        <f t="shared" ca="1" si="1"/>
        <v>9.0860000000000003</v>
      </c>
      <c r="H13" s="110">
        <f t="shared" ca="1" si="2"/>
        <v>0.27257999999999999</v>
      </c>
      <c r="I13" s="109">
        <f t="shared" ca="1" si="3"/>
        <v>8.8134200000000007</v>
      </c>
      <c r="J13" s="109">
        <f t="shared" ca="1" si="4"/>
        <v>149.82814000000002</v>
      </c>
    </row>
    <row r="14" spans="1:10">
      <c r="A14" s="89" t="s">
        <v>296</v>
      </c>
      <c r="B14" s="89" t="s">
        <v>300</v>
      </c>
      <c r="C14" s="89" t="s">
        <v>244</v>
      </c>
      <c r="D14" s="89">
        <v>20</v>
      </c>
      <c r="E14" s="105">
        <v>2.9</v>
      </c>
      <c r="F14" s="105">
        <f t="shared" ca="1" si="0"/>
        <v>0.60029999999999994</v>
      </c>
      <c r="G14" s="109">
        <f t="shared" ca="1" si="1"/>
        <v>3.9352999999999998</v>
      </c>
      <c r="H14" s="110">
        <f t="shared" ca="1" si="2"/>
        <v>0.11805899999999998</v>
      </c>
      <c r="I14" s="109">
        <f t="shared" ca="1" si="3"/>
        <v>3.8172409999999997</v>
      </c>
      <c r="J14" s="109">
        <f t="shared" ca="1" si="4"/>
        <v>76.344819999999999</v>
      </c>
    </row>
    <row r="15" spans="1:10">
      <c r="A15" s="106" t="s">
        <v>290</v>
      </c>
      <c r="B15" s="89" t="s">
        <v>301</v>
      </c>
      <c r="C15" s="89" t="s">
        <v>197</v>
      </c>
      <c r="D15" s="89">
        <v>90</v>
      </c>
      <c r="E15" s="105">
        <v>17.899999999999999</v>
      </c>
      <c r="F15" s="105">
        <f t="shared" ca="1" si="0"/>
        <v>3.5441999999999996</v>
      </c>
      <c r="G15" s="109">
        <f t="shared" ca="1" si="1"/>
        <v>23.234199999999998</v>
      </c>
      <c r="H15" s="110">
        <f t="shared" ca="1" si="2"/>
        <v>0.69702599999999992</v>
      </c>
      <c r="I15" s="109">
        <f t="shared" ca="1" si="3"/>
        <v>22.537173999999997</v>
      </c>
      <c r="J15" s="109">
        <f t="shared" ca="1" si="4"/>
        <v>2028.3456599999997</v>
      </c>
    </row>
    <row r="16" spans="1:10">
      <c r="A16" s="106" t="s">
        <v>290</v>
      </c>
      <c r="B16" s="89" t="s">
        <v>302</v>
      </c>
      <c r="C16" s="89" t="s">
        <v>293</v>
      </c>
      <c r="D16" s="89">
        <v>35</v>
      </c>
      <c r="E16" s="105">
        <v>250</v>
      </c>
      <c r="F16" s="105">
        <f t="shared" ca="1" si="0"/>
        <v>54</v>
      </c>
      <c r="G16" s="109">
        <f t="shared" ca="1" si="1"/>
        <v>354</v>
      </c>
      <c r="H16" s="110">
        <f t="shared" ca="1" si="2"/>
        <v>10.62</v>
      </c>
      <c r="I16" s="109">
        <f t="shared" ca="1" si="3"/>
        <v>343.38</v>
      </c>
      <c r="J16" s="109">
        <f t="shared" ca="1" si="4"/>
        <v>12018.3</v>
      </c>
    </row>
    <row r="17" spans="1:10">
      <c r="A17" s="106" t="s">
        <v>296</v>
      </c>
      <c r="B17" s="89" t="s">
        <v>303</v>
      </c>
      <c r="C17" s="89" t="s">
        <v>244</v>
      </c>
      <c r="D17" s="89">
        <v>200</v>
      </c>
      <c r="E17" s="105">
        <v>2.1</v>
      </c>
      <c r="F17" s="105">
        <f t="shared" ca="1" si="0"/>
        <v>0.43469999999999998</v>
      </c>
      <c r="G17" s="109">
        <f t="shared" ca="1" si="1"/>
        <v>2.8496999999999999</v>
      </c>
      <c r="H17" s="110">
        <f t="shared" ca="1" si="2"/>
        <v>8.5490999999999998E-2</v>
      </c>
      <c r="I17" s="109">
        <f t="shared" ca="1" si="3"/>
        <v>2.7642089999999997</v>
      </c>
      <c r="J17" s="109">
        <f t="shared" ca="1" si="4"/>
        <v>552.84179999999992</v>
      </c>
    </row>
    <row r="18" spans="1:10">
      <c r="A18" s="106" t="s">
        <v>122</v>
      </c>
      <c r="B18" s="89" t="s">
        <v>304</v>
      </c>
      <c r="C18" s="89" t="s">
        <v>244</v>
      </c>
      <c r="D18" s="89">
        <v>150</v>
      </c>
      <c r="E18" s="105">
        <v>5.99</v>
      </c>
      <c r="F18" s="105">
        <f t="shared" ca="1" si="0"/>
        <v>1.23993</v>
      </c>
      <c r="G18" s="109">
        <f t="shared" ca="1" si="1"/>
        <v>8.1284299999999998</v>
      </c>
      <c r="H18" s="110">
        <f t="shared" ca="1" si="2"/>
        <v>0.24385289999999998</v>
      </c>
      <c r="I18" s="109">
        <f t="shared" ca="1" si="3"/>
        <v>7.8845770999999996</v>
      </c>
      <c r="J18" s="109">
        <f t="shared" ca="1" si="4"/>
        <v>1182.686565</v>
      </c>
    </row>
    <row r="19" spans="1:10">
      <c r="A19" s="106" t="s">
        <v>285</v>
      </c>
      <c r="B19" s="89" t="s">
        <v>305</v>
      </c>
      <c r="C19" s="89" t="s">
        <v>197</v>
      </c>
      <c r="D19" s="89">
        <v>20</v>
      </c>
      <c r="E19" s="105">
        <v>9</v>
      </c>
      <c r="F19" s="105">
        <f t="shared" ca="1" si="0"/>
        <v>1.782</v>
      </c>
      <c r="G19" s="109">
        <f t="shared" ca="1" si="1"/>
        <v>11.682</v>
      </c>
      <c r="H19" s="110">
        <f t="shared" ca="1" si="2"/>
        <v>0.35045999999999999</v>
      </c>
      <c r="I19" s="109">
        <f t="shared" ca="1" si="3"/>
        <v>11.33154</v>
      </c>
      <c r="J19" s="109">
        <f t="shared" ca="1" si="4"/>
        <v>226.63080000000002</v>
      </c>
    </row>
    <row r="20" spans="1:10">
      <c r="A20" s="106" t="s">
        <v>122</v>
      </c>
      <c r="B20" s="89" t="s">
        <v>297</v>
      </c>
      <c r="C20" s="89" t="s">
        <v>244</v>
      </c>
      <c r="D20" s="89">
        <v>65</v>
      </c>
      <c r="E20" s="105">
        <v>6</v>
      </c>
      <c r="F20" s="105">
        <f t="shared" ca="1" si="0"/>
        <v>1.242</v>
      </c>
      <c r="G20" s="109">
        <f t="shared" ca="1" si="1"/>
        <v>8.1419999999999995</v>
      </c>
      <c r="H20" s="110">
        <f t="shared" ca="1" si="2"/>
        <v>0.24425999999999998</v>
      </c>
      <c r="I20" s="109">
        <f t="shared" ca="1" si="3"/>
        <v>7.8977399999999998</v>
      </c>
      <c r="J20" s="109">
        <f t="shared" ca="1" si="4"/>
        <v>513.35310000000004</v>
      </c>
    </row>
    <row r="21" spans="1:10">
      <c r="A21" s="106" t="s">
        <v>285</v>
      </c>
      <c r="B21" s="89" t="s">
        <v>306</v>
      </c>
      <c r="C21" s="89" t="s">
        <v>244</v>
      </c>
      <c r="D21" s="89">
        <v>250</v>
      </c>
      <c r="E21" s="105">
        <v>4</v>
      </c>
      <c r="F21" s="105">
        <f t="shared" ca="1" si="0"/>
        <v>0.82799999999999996</v>
      </c>
      <c r="G21" s="109">
        <f t="shared" ca="1" si="1"/>
        <v>5.4279999999999999</v>
      </c>
      <c r="H21" s="110">
        <f t="shared" ca="1" si="2"/>
        <v>0.16283999999999998</v>
      </c>
      <c r="I21" s="109">
        <f t="shared" ca="1" si="3"/>
        <v>5.2651599999999998</v>
      </c>
      <c r="J21" s="109">
        <f t="shared" ca="1" si="4"/>
        <v>1316.29</v>
      </c>
    </row>
    <row r="22" spans="1:10">
      <c r="A22" s="106" t="s">
        <v>296</v>
      </c>
      <c r="B22" s="89" t="s">
        <v>307</v>
      </c>
      <c r="C22" s="89" t="s">
        <v>244</v>
      </c>
      <c r="D22" s="89">
        <v>1500</v>
      </c>
      <c r="E22" s="105">
        <v>1.2</v>
      </c>
      <c r="F22" s="105">
        <f t="shared" ca="1" si="0"/>
        <v>0.24839999999999998</v>
      </c>
      <c r="G22" s="109">
        <f t="shared" ca="1" si="1"/>
        <v>1.6283999999999998</v>
      </c>
      <c r="H22" s="110">
        <f t="shared" ca="1" si="2"/>
        <v>4.8851999999999993E-2</v>
      </c>
      <c r="I22" s="109">
        <f t="shared" ca="1" si="3"/>
        <v>1.579548</v>
      </c>
      <c r="J22" s="109">
        <f t="shared" ca="1" si="4"/>
        <v>2369.3220000000001</v>
      </c>
    </row>
    <row r="23" spans="1:10">
      <c r="A23" s="106" t="s">
        <v>122</v>
      </c>
      <c r="B23" s="89" t="s">
        <v>308</v>
      </c>
      <c r="C23" s="89" t="s">
        <v>244</v>
      </c>
      <c r="D23" s="89">
        <v>125</v>
      </c>
      <c r="E23" s="105">
        <v>1.99</v>
      </c>
      <c r="F23" s="105">
        <f t="shared" ca="1" si="0"/>
        <v>0.41192999999999996</v>
      </c>
      <c r="G23" s="109">
        <f t="shared" ca="1" si="1"/>
        <v>2.7004299999999999</v>
      </c>
      <c r="H23" s="110">
        <f t="shared" ca="1" si="2"/>
        <v>8.1012899999999999E-2</v>
      </c>
      <c r="I23" s="109">
        <f t="shared" ca="1" si="3"/>
        <v>2.6194170999999997</v>
      </c>
      <c r="J23" s="109">
        <f t="shared" ca="1" si="4"/>
        <v>327.42713749999996</v>
      </c>
    </row>
    <row r="24" spans="1:10">
      <c r="A24" s="106" t="s">
        <v>285</v>
      </c>
      <c r="B24" s="89" t="s">
        <v>309</v>
      </c>
      <c r="C24" s="89" t="s">
        <v>293</v>
      </c>
      <c r="D24" s="89">
        <v>5000</v>
      </c>
      <c r="E24" s="105">
        <v>1.59</v>
      </c>
      <c r="F24" s="105">
        <f t="shared" ca="1" si="0"/>
        <v>0.34344000000000002</v>
      </c>
      <c r="G24" s="109">
        <f t="shared" ca="1" si="1"/>
        <v>2.2514400000000001</v>
      </c>
      <c r="H24" s="110">
        <f t="shared" ca="1" si="2"/>
        <v>6.7543199999999998E-2</v>
      </c>
      <c r="I24" s="109">
        <f t="shared" ca="1" si="3"/>
        <v>2.1838968000000003</v>
      </c>
      <c r="J24" s="109">
        <f t="shared" ca="1" si="4"/>
        <v>10919.484000000002</v>
      </c>
    </row>
    <row r="25" spans="1:10">
      <c r="A25" s="106" t="s">
        <v>122</v>
      </c>
      <c r="B25" s="89" t="s">
        <v>310</v>
      </c>
      <c r="C25" s="89" t="s">
        <v>244</v>
      </c>
      <c r="D25" s="89">
        <v>40</v>
      </c>
      <c r="E25" s="105">
        <v>89.9</v>
      </c>
      <c r="F25" s="105">
        <f t="shared" ca="1" si="0"/>
        <v>18.609300000000001</v>
      </c>
      <c r="G25" s="109">
        <f t="shared" ca="1" si="1"/>
        <v>121.99430000000001</v>
      </c>
      <c r="H25" s="110">
        <f t="shared" ca="1" si="2"/>
        <v>3.6598290000000002</v>
      </c>
      <c r="I25" s="109">
        <f t="shared" ca="1" si="3"/>
        <v>118.33447100000001</v>
      </c>
      <c r="J25" s="109">
        <f t="shared" ca="1" si="4"/>
        <v>4733.3788400000003</v>
      </c>
    </row>
    <row r="26" spans="1:10">
      <c r="A26" s="106" t="s">
        <v>290</v>
      </c>
      <c r="B26" s="89" t="s">
        <v>311</v>
      </c>
      <c r="C26" s="89" t="s">
        <v>293</v>
      </c>
      <c r="D26" s="89">
        <v>30</v>
      </c>
      <c r="E26" s="105">
        <v>70</v>
      </c>
      <c r="F26" s="105">
        <f t="shared" ca="1" si="0"/>
        <v>15.12</v>
      </c>
      <c r="G26" s="109">
        <f t="shared" ca="1" si="1"/>
        <v>99.12</v>
      </c>
      <c r="H26" s="110">
        <f t="shared" ca="1" si="2"/>
        <v>2.9736000000000002</v>
      </c>
      <c r="I26" s="109">
        <f t="shared" ca="1" si="3"/>
        <v>96.1464</v>
      </c>
      <c r="J26" s="109">
        <f t="shared" ca="1" si="4"/>
        <v>2884.3919999999998</v>
      </c>
    </row>
    <row r="27" spans="1:10">
      <c r="A27" s="106" t="s">
        <v>296</v>
      </c>
      <c r="B27" s="89" t="s">
        <v>312</v>
      </c>
      <c r="C27" s="89" t="s">
        <v>244</v>
      </c>
      <c r="D27" s="89">
        <v>200</v>
      </c>
      <c r="E27" s="105">
        <v>1.99</v>
      </c>
      <c r="F27" s="105">
        <f t="shared" ca="1" si="0"/>
        <v>0.41192999999999996</v>
      </c>
      <c r="G27" s="109">
        <f t="shared" ca="1" si="1"/>
        <v>2.7004299999999999</v>
      </c>
      <c r="H27" s="110">
        <f t="shared" ca="1" si="2"/>
        <v>8.1012899999999999E-2</v>
      </c>
      <c r="I27" s="109">
        <f t="shared" ca="1" si="3"/>
        <v>2.6194170999999997</v>
      </c>
      <c r="J27" s="109">
        <f t="shared" ca="1" si="4"/>
        <v>523.88341999999989</v>
      </c>
    </row>
    <row r="28" spans="1:10">
      <c r="A28" s="106" t="s">
        <v>285</v>
      </c>
      <c r="B28" s="89" t="s">
        <v>313</v>
      </c>
      <c r="C28" s="89" t="s">
        <v>244</v>
      </c>
      <c r="D28" s="89">
        <v>60</v>
      </c>
      <c r="E28" s="105">
        <v>2</v>
      </c>
      <c r="F28" s="105">
        <f t="shared" ca="1" si="0"/>
        <v>0.41399999999999998</v>
      </c>
      <c r="G28" s="109">
        <f t="shared" ca="1" si="1"/>
        <v>2.714</v>
      </c>
      <c r="H28" s="110">
        <f t="shared" ca="1" si="2"/>
        <v>8.1419999999999992E-2</v>
      </c>
      <c r="I28" s="109">
        <f t="shared" ca="1" si="3"/>
        <v>2.6325799999999999</v>
      </c>
      <c r="J28" s="109">
        <f t="shared" ca="1" si="4"/>
        <v>157.95480000000001</v>
      </c>
    </row>
    <row r="29" spans="1:10">
      <c r="A29" s="106" t="s">
        <v>222</v>
      </c>
      <c r="B29" s="89" t="s">
        <v>314</v>
      </c>
      <c r="C29" s="89" t="s">
        <v>244</v>
      </c>
      <c r="D29" s="89">
        <v>30</v>
      </c>
      <c r="E29" s="105">
        <v>5</v>
      </c>
      <c r="F29" s="105">
        <f t="shared" ca="1" si="0"/>
        <v>1.0349999999999999</v>
      </c>
      <c r="G29" s="109">
        <f t="shared" ca="1" si="1"/>
        <v>6.7850000000000001</v>
      </c>
      <c r="H29" s="110">
        <f t="shared" si="2"/>
        <v>0</v>
      </c>
      <c r="I29" s="109">
        <f t="shared" ca="1" si="3"/>
        <v>6.7850000000000001</v>
      </c>
      <c r="J29" s="109">
        <f t="shared" ca="1" si="4"/>
        <v>203.55</v>
      </c>
    </row>
    <row r="30" spans="1:10">
      <c r="A30" s="106" t="s">
        <v>290</v>
      </c>
      <c r="B30" s="89" t="s">
        <v>315</v>
      </c>
      <c r="C30" s="89" t="s">
        <v>244</v>
      </c>
      <c r="D30" s="89">
        <v>74</v>
      </c>
      <c r="E30" s="105">
        <v>2.63</v>
      </c>
      <c r="F30" s="105">
        <f t="shared" ca="1" si="0"/>
        <v>0.54440999999999995</v>
      </c>
      <c r="G30" s="109">
        <f t="shared" ca="1" si="1"/>
        <v>3.5689099999999998</v>
      </c>
      <c r="H30" s="110">
        <f t="shared" ca="1" si="2"/>
        <v>0.10706729999999999</v>
      </c>
      <c r="I30" s="109">
        <f t="shared" ca="1" si="3"/>
        <v>3.4618426999999996</v>
      </c>
      <c r="J30" s="109">
        <f t="shared" ca="1" si="4"/>
        <v>256.17635979999994</v>
      </c>
    </row>
    <row r="31" spans="1:10">
      <c r="A31" s="106" t="s">
        <v>296</v>
      </c>
      <c r="B31" s="89" t="s">
        <v>316</v>
      </c>
      <c r="C31" s="89" t="s">
        <v>293</v>
      </c>
      <c r="D31" s="89">
        <v>30</v>
      </c>
      <c r="E31" s="105">
        <v>210</v>
      </c>
      <c r="F31" s="105">
        <f t="shared" ca="1" si="0"/>
        <v>45.36</v>
      </c>
      <c r="G31" s="109">
        <f t="shared" ca="1" si="1"/>
        <v>297.36</v>
      </c>
      <c r="H31" s="110">
        <f t="shared" ca="1" si="2"/>
        <v>8.9207999999999998</v>
      </c>
      <c r="I31" s="109">
        <f t="shared" ca="1" si="3"/>
        <v>288.43920000000003</v>
      </c>
      <c r="J31" s="109">
        <f t="shared" ca="1" si="4"/>
        <v>8653.1760000000013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3"/>
  <sheetViews>
    <sheetView workbookViewId="0">
      <selection sqref="A1:XFD1048576"/>
    </sheetView>
  </sheetViews>
  <sheetFormatPr defaultRowHeight="14.4"/>
  <cols>
    <col min="1" max="1" width="10.109375" customWidth="1"/>
    <col min="2" max="2" width="16.6640625" customWidth="1"/>
    <col min="3" max="3" width="10.77734375" customWidth="1"/>
    <col min="4" max="4" width="11.44140625" customWidth="1"/>
    <col min="5" max="5" width="11.21875" customWidth="1"/>
    <col min="6" max="6" width="7" customWidth="1"/>
    <col min="7" max="7" width="11.109375" customWidth="1"/>
    <col min="8" max="8" width="13.21875" customWidth="1"/>
    <col min="257" max="257" width="10.109375" customWidth="1"/>
    <col min="258" max="258" width="16.6640625" customWidth="1"/>
    <col min="259" max="259" width="10.77734375" customWidth="1"/>
    <col min="260" max="260" width="11.44140625" customWidth="1"/>
    <col min="261" max="261" width="11.21875" customWidth="1"/>
    <col min="262" max="262" width="7" customWidth="1"/>
    <col min="263" max="263" width="11.109375" customWidth="1"/>
    <col min="264" max="264" width="13.21875" customWidth="1"/>
    <col min="513" max="513" width="10.109375" customWidth="1"/>
    <col min="514" max="514" width="16.6640625" customWidth="1"/>
    <col min="515" max="515" width="10.77734375" customWidth="1"/>
    <col min="516" max="516" width="11.44140625" customWidth="1"/>
    <col min="517" max="517" width="11.21875" customWidth="1"/>
    <col min="518" max="518" width="7" customWidth="1"/>
    <col min="519" max="519" width="11.109375" customWidth="1"/>
    <col min="520" max="520" width="13.21875" customWidth="1"/>
    <col min="769" max="769" width="10.109375" customWidth="1"/>
    <col min="770" max="770" width="16.6640625" customWidth="1"/>
    <col min="771" max="771" width="10.77734375" customWidth="1"/>
    <col min="772" max="772" width="11.44140625" customWidth="1"/>
    <col min="773" max="773" width="11.21875" customWidth="1"/>
    <col min="774" max="774" width="7" customWidth="1"/>
    <col min="775" max="775" width="11.109375" customWidth="1"/>
    <col min="776" max="776" width="13.21875" customWidth="1"/>
    <col min="1025" max="1025" width="10.109375" customWidth="1"/>
    <col min="1026" max="1026" width="16.6640625" customWidth="1"/>
    <col min="1027" max="1027" width="10.77734375" customWidth="1"/>
    <col min="1028" max="1028" width="11.44140625" customWidth="1"/>
    <col min="1029" max="1029" width="11.21875" customWidth="1"/>
    <col min="1030" max="1030" width="7" customWidth="1"/>
    <col min="1031" max="1031" width="11.109375" customWidth="1"/>
    <col min="1032" max="1032" width="13.21875" customWidth="1"/>
    <col min="1281" max="1281" width="10.109375" customWidth="1"/>
    <col min="1282" max="1282" width="16.6640625" customWidth="1"/>
    <col min="1283" max="1283" width="10.77734375" customWidth="1"/>
    <col min="1284" max="1284" width="11.44140625" customWidth="1"/>
    <col min="1285" max="1285" width="11.21875" customWidth="1"/>
    <col min="1286" max="1286" width="7" customWidth="1"/>
    <col min="1287" max="1287" width="11.109375" customWidth="1"/>
    <col min="1288" max="1288" width="13.21875" customWidth="1"/>
    <col min="1537" max="1537" width="10.109375" customWidth="1"/>
    <col min="1538" max="1538" width="16.6640625" customWidth="1"/>
    <col min="1539" max="1539" width="10.77734375" customWidth="1"/>
    <col min="1540" max="1540" width="11.44140625" customWidth="1"/>
    <col min="1541" max="1541" width="11.21875" customWidth="1"/>
    <col min="1542" max="1542" width="7" customWidth="1"/>
    <col min="1543" max="1543" width="11.109375" customWidth="1"/>
    <col min="1544" max="1544" width="13.21875" customWidth="1"/>
    <col min="1793" max="1793" width="10.109375" customWidth="1"/>
    <col min="1794" max="1794" width="16.6640625" customWidth="1"/>
    <col min="1795" max="1795" width="10.77734375" customWidth="1"/>
    <col min="1796" max="1796" width="11.44140625" customWidth="1"/>
    <col min="1797" max="1797" width="11.21875" customWidth="1"/>
    <col min="1798" max="1798" width="7" customWidth="1"/>
    <col min="1799" max="1799" width="11.109375" customWidth="1"/>
    <col min="1800" max="1800" width="13.21875" customWidth="1"/>
    <col min="2049" max="2049" width="10.109375" customWidth="1"/>
    <col min="2050" max="2050" width="16.6640625" customWidth="1"/>
    <col min="2051" max="2051" width="10.77734375" customWidth="1"/>
    <col min="2052" max="2052" width="11.44140625" customWidth="1"/>
    <col min="2053" max="2053" width="11.21875" customWidth="1"/>
    <col min="2054" max="2054" width="7" customWidth="1"/>
    <col min="2055" max="2055" width="11.109375" customWidth="1"/>
    <col min="2056" max="2056" width="13.21875" customWidth="1"/>
    <col min="2305" max="2305" width="10.109375" customWidth="1"/>
    <col min="2306" max="2306" width="16.6640625" customWidth="1"/>
    <col min="2307" max="2307" width="10.77734375" customWidth="1"/>
    <col min="2308" max="2308" width="11.44140625" customWidth="1"/>
    <col min="2309" max="2309" width="11.21875" customWidth="1"/>
    <col min="2310" max="2310" width="7" customWidth="1"/>
    <col min="2311" max="2311" width="11.109375" customWidth="1"/>
    <col min="2312" max="2312" width="13.21875" customWidth="1"/>
    <col min="2561" max="2561" width="10.109375" customWidth="1"/>
    <col min="2562" max="2562" width="16.6640625" customWidth="1"/>
    <col min="2563" max="2563" width="10.77734375" customWidth="1"/>
    <col min="2564" max="2564" width="11.44140625" customWidth="1"/>
    <col min="2565" max="2565" width="11.21875" customWidth="1"/>
    <col min="2566" max="2566" width="7" customWidth="1"/>
    <col min="2567" max="2567" width="11.109375" customWidth="1"/>
    <col min="2568" max="2568" width="13.21875" customWidth="1"/>
    <col min="2817" max="2817" width="10.109375" customWidth="1"/>
    <col min="2818" max="2818" width="16.6640625" customWidth="1"/>
    <col min="2819" max="2819" width="10.77734375" customWidth="1"/>
    <col min="2820" max="2820" width="11.44140625" customWidth="1"/>
    <col min="2821" max="2821" width="11.21875" customWidth="1"/>
    <col min="2822" max="2822" width="7" customWidth="1"/>
    <col min="2823" max="2823" width="11.109375" customWidth="1"/>
    <col min="2824" max="2824" width="13.21875" customWidth="1"/>
    <col min="3073" max="3073" width="10.109375" customWidth="1"/>
    <col min="3074" max="3074" width="16.6640625" customWidth="1"/>
    <col min="3075" max="3075" width="10.77734375" customWidth="1"/>
    <col min="3076" max="3076" width="11.44140625" customWidth="1"/>
    <col min="3077" max="3077" width="11.21875" customWidth="1"/>
    <col min="3078" max="3078" width="7" customWidth="1"/>
    <col min="3079" max="3079" width="11.109375" customWidth="1"/>
    <col min="3080" max="3080" width="13.21875" customWidth="1"/>
    <col min="3329" max="3329" width="10.109375" customWidth="1"/>
    <col min="3330" max="3330" width="16.6640625" customWidth="1"/>
    <col min="3331" max="3331" width="10.77734375" customWidth="1"/>
    <col min="3332" max="3332" width="11.44140625" customWidth="1"/>
    <col min="3333" max="3333" width="11.21875" customWidth="1"/>
    <col min="3334" max="3334" width="7" customWidth="1"/>
    <col min="3335" max="3335" width="11.109375" customWidth="1"/>
    <col min="3336" max="3336" width="13.21875" customWidth="1"/>
    <col min="3585" max="3585" width="10.109375" customWidth="1"/>
    <col min="3586" max="3586" width="16.6640625" customWidth="1"/>
    <col min="3587" max="3587" width="10.77734375" customWidth="1"/>
    <col min="3588" max="3588" width="11.44140625" customWidth="1"/>
    <col min="3589" max="3589" width="11.21875" customWidth="1"/>
    <col min="3590" max="3590" width="7" customWidth="1"/>
    <col min="3591" max="3591" width="11.109375" customWidth="1"/>
    <col min="3592" max="3592" width="13.21875" customWidth="1"/>
    <col min="3841" max="3841" width="10.109375" customWidth="1"/>
    <col min="3842" max="3842" width="16.6640625" customWidth="1"/>
    <col min="3843" max="3843" width="10.77734375" customWidth="1"/>
    <col min="3844" max="3844" width="11.44140625" customWidth="1"/>
    <col min="3845" max="3845" width="11.21875" customWidth="1"/>
    <col min="3846" max="3846" width="7" customWidth="1"/>
    <col min="3847" max="3847" width="11.109375" customWidth="1"/>
    <col min="3848" max="3848" width="13.21875" customWidth="1"/>
    <col min="4097" max="4097" width="10.109375" customWidth="1"/>
    <col min="4098" max="4098" width="16.6640625" customWidth="1"/>
    <col min="4099" max="4099" width="10.77734375" customWidth="1"/>
    <col min="4100" max="4100" width="11.44140625" customWidth="1"/>
    <col min="4101" max="4101" width="11.21875" customWidth="1"/>
    <col min="4102" max="4102" width="7" customWidth="1"/>
    <col min="4103" max="4103" width="11.109375" customWidth="1"/>
    <col min="4104" max="4104" width="13.21875" customWidth="1"/>
    <col min="4353" max="4353" width="10.109375" customWidth="1"/>
    <col min="4354" max="4354" width="16.6640625" customWidth="1"/>
    <col min="4355" max="4355" width="10.77734375" customWidth="1"/>
    <col min="4356" max="4356" width="11.44140625" customWidth="1"/>
    <col min="4357" max="4357" width="11.21875" customWidth="1"/>
    <col min="4358" max="4358" width="7" customWidth="1"/>
    <col min="4359" max="4359" width="11.109375" customWidth="1"/>
    <col min="4360" max="4360" width="13.21875" customWidth="1"/>
    <col min="4609" max="4609" width="10.109375" customWidth="1"/>
    <col min="4610" max="4610" width="16.6640625" customWidth="1"/>
    <col min="4611" max="4611" width="10.77734375" customWidth="1"/>
    <col min="4612" max="4612" width="11.44140625" customWidth="1"/>
    <col min="4613" max="4613" width="11.21875" customWidth="1"/>
    <col min="4614" max="4614" width="7" customWidth="1"/>
    <col min="4615" max="4615" width="11.109375" customWidth="1"/>
    <col min="4616" max="4616" width="13.21875" customWidth="1"/>
    <col min="4865" max="4865" width="10.109375" customWidth="1"/>
    <col min="4866" max="4866" width="16.6640625" customWidth="1"/>
    <col min="4867" max="4867" width="10.77734375" customWidth="1"/>
    <col min="4868" max="4868" width="11.44140625" customWidth="1"/>
    <col min="4869" max="4869" width="11.21875" customWidth="1"/>
    <col min="4870" max="4870" width="7" customWidth="1"/>
    <col min="4871" max="4871" width="11.109375" customWidth="1"/>
    <col min="4872" max="4872" width="13.21875" customWidth="1"/>
    <col min="5121" max="5121" width="10.109375" customWidth="1"/>
    <col min="5122" max="5122" width="16.6640625" customWidth="1"/>
    <col min="5123" max="5123" width="10.77734375" customWidth="1"/>
    <col min="5124" max="5124" width="11.44140625" customWidth="1"/>
    <col min="5125" max="5125" width="11.21875" customWidth="1"/>
    <col min="5126" max="5126" width="7" customWidth="1"/>
    <col min="5127" max="5127" width="11.109375" customWidth="1"/>
    <col min="5128" max="5128" width="13.21875" customWidth="1"/>
    <col min="5377" max="5377" width="10.109375" customWidth="1"/>
    <col min="5378" max="5378" width="16.6640625" customWidth="1"/>
    <col min="5379" max="5379" width="10.77734375" customWidth="1"/>
    <col min="5380" max="5380" width="11.44140625" customWidth="1"/>
    <col min="5381" max="5381" width="11.21875" customWidth="1"/>
    <col min="5382" max="5382" width="7" customWidth="1"/>
    <col min="5383" max="5383" width="11.109375" customWidth="1"/>
    <col min="5384" max="5384" width="13.21875" customWidth="1"/>
    <col min="5633" max="5633" width="10.109375" customWidth="1"/>
    <col min="5634" max="5634" width="16.6640625" customWidth="1"/>
    <col min="5635" max="5635" width="10.77734375" customWidth="1"/>
    <col min="5636" max="5636" width="11.44140625" customWidth="1"/>
    <col min="5637" max="5637" width="11.21875" customWidth="1"/>
    <col min="5638" max="5638" width="7" customWidth="1"/>
    <col min="5639" max="5639" width="11.109375" customWidth="1"/>
    <col min="5640" max="5640" width="13.21875" customWidth="1"/>
    <col min="5889" max="5889" width="10.109375" customWidth="1"/>
    <col min="5890" max="5890" width="16.6640625" customWidth="1"/>
    <col min="5891" max="5891" width="10.77734375" customWidth="1"/>
    <col min="5892" max="5892" width="11.44140625" customWidth="1"/>
    <col min="5893" max="5893" width="11.21875" customWidth="1"/>
    <col min="5894" max="5894" width="7" customWidth="1"/>
    <col min="5895" max="5895" width="11.109375" customWidth="1"/>
    <col min="5896" max="5896" width="13.21875" customWidth="1"/>
    <col min="6145" max="6145" width="10.109375" customWidth="1"/>
    <col min="6146" max="6146" width="16.6640625" customWidth="1"/>
    <col min="6147" max="6147" width="10.77734375" customWidth="1"/>
    <col min="6148" max="6148" width="11.44140625" customWidth="1"/>
    <col min="6149" max="6149" width="11.21875" customWidth="1"/>
    <col min="6150" max="6150" width="7" customWidth="1"/>
    <col min="6151" max="6151" width="11.109375" customWidth="1"/>
    <col min="6152" max="6152" width="13.21875" customWidth="1"/>
    <col min="6401" max="6401" width="10.109375" customWidth="1"/>
    <col min="6402" max="6402" width="16.6640625" customWidth="1"/>
    <col min="6403" max="6403" width="10.77734375" customWidth="1"/>
    <col min="6404" max="6404" width="11.44140625" customWidth="1"/>
    <col min="6405" max="6405" width="11.21875" customWidth="1"/>
    <col min="6406" max="6406" width="7" customWidth="1"/>
    <col min="6407" max="6407" width="11.109375" customWidth="1"/>
    <col min="6408" max="6408" width="13.21875" customWidth="1"/>
    <col min="6657" max="6657" width="10.109375" customWidth="1"/>
    <col min="6658" max="6658" width="16.6640625" customWidth="1"/>
    <col min="6659" max="6659" width="10.77734375" customWidth="1"/>
    <col min="6660" max="6660" width="11.44140625" customWidth="1"/>
    <col min="6661" max="6661" width="11.21875" customWidth="1"/>
    <col min="6662" max="6662" width="7" customWidth="1"/>
    <col min="6663" max="6663" width="11.109375" customWidth="1"/>
    <col min="6664" max="6664" width="13.21875" customWidth="1"/>
    <col min="6913" max="6913" width="10.109375" customWidth="1"/>
    <col min="6914" max="6914" width="16.6640625" customWidth="1"/>
    <col min="6915" max="6915" width="10.77734375" customWidth="1"/>
    <col min="6916" max="6916" width="11.44140625" customWidth="1"/>
    <col min="6917" max="6917" width="11.21875" customWidth="1"/>
    <col min="6918" max="6918" width="7" customWidth="1"/>
    <col min="6919" max="6919" width="11.109375" customWidth="1"/>
    <col min="6920" max="6920" width="13.21875" customWidth="1"/>
    <col min="7169" max="7169" width="10.109375" customWidth="1"/>
    <col min="7170" max="7170" width="16.6640625" customWidth="1"/>
    <col min="7171" max="7171" width="10.77734375" customWidth="1"/>
    <col min="7172" max="7172" width="11.44140625" customWidth="1"/>
    <col min="7173" max="7173" width="11.21875" customWidth="1"/>
    <col min="7174" max="7174" width="7" customWidth="1"/>
    <col min="7175" max="7175" width="11.109375" customWidth="1"/>
    <col min="7176" max="7176" width="13.21875" customWidth="1"/>
    <col min="7425" max="7425" width="10.109375" customWidth="1"/>
    <col min="7426" max="7426" width="16.6640625" customWidth="1"/>
    <col min="7427" max="7427" width="10.77734375" customWidth="1"/>
    <col min="7428" max="7428" width="11.44140625" customWidth="1"/>
    <col min="7429" max="7429" width="11.21875" customWidth="1"/>
    <col min="7430" max="7430" width="7" customWidth="1"/>
    <col min="7431" max="7431" width="11.109375" customWidth="1"/>
    <col min="7432" max="7432" width="13.21875" customWidth="1"/>
    <col min="7681" max="7681" width="10.109375" customWidth="1"/>
    <col min="7682" max="7682" width="16.6640625" customWidth="1"/>
    <col min="7683" max="7683" width="10.77734375" customWidth="1"/>
    <col min="7684" max="7684" width="11.44140625" customWidth="1"/>
    <col min="7685" max="7685" width="11.21875" customWidth="1"/>
    <col min="7686" max="7686" width="7" customWidth="1"/>
    <col min="7687" max="7687" width="11.109375" customWidth="1"/>
    <col min="7688" max="7688" width="13.21875" customWidth="1"/>
    <col min="7937" max="7937" width="10.109375" customWidth="1"/>
    <col min="7938" max="7938" width="16.6640625" customWidth="1"/>
    <col min="7939" max="7939" width="10.77734375" customWidth="1"/>
    <col min="7940" max="7940" width="11.44140625" customWidth="1"/>
    <col min="7941" max="7941" width="11.21875" customWidth="1"/>
    <col min="7942" max="7942" width="7" customWidth="1"/>
    <col min="7943" max="7943" width="11.109375" customWidth="1"/>
    <col min="7944" max="7944" width="13.21875" customWidth="1"/>
    <col min="8193" max="8193" width="10.109375" customWidth="1"/>
    <col min="8194" max="8194" width="16.6640625" customWidth="1"/>
    <col min="8195" max="8195" width="10.77734375" customWidth="1"/>
    <col min="8196" max="8196" width="11.44140625" customWidth="1"/>
    <col min="8197" max="8197" width="11.21875" customWidth="1"/>
    <col min="8198" max="8198" width="7" customWidth="1"/>
    <col min="8199" max="8199" width="11.109375" customWidth="1"/>
    <col min="8200" max="8200" width="13.21875" customWidth="1"/>
    <col min="8449" max="8449" width="10.109375" customWidth="1"/>
    <col min="8450" max="8450" width="16.6640625" customWidth="1"/>
    <col min="8451" max="8451" width="10.77734375" customWidth="1"/>
    <col min="8452" max="8452" width="11.44140625" customWidth="1"/>
    <col min="8453" max="8453" width="11.21875" customWidth="1"/>
    <col min="8454" max="8454" width="7" customWidth="1"/>
    <col min="8455" max="8455" width="11.109375" customWidth="1"/>
    <col min="8456" max="8456" width="13.21875" customWidth="1"/>
    <col min="8705" max="8705" width="10.109375" customWidth="1"/>
    <col min="8706" max="8706" width="16.6640625" customWidth="1"/>
    <col min="8707" max="8707" width="10.77734375" customWidth="1"/>
    <col min="8708" max="8708" width="11.44140625" customWidth="1"/>
    <col min="8709" max="8709" width="11.21875" customWidth="1"/>
    <col min="8710" max="8710" width="7" customWidth="1"/>
    <col min="8711" max="8711" width="11.109375" customWidth="1"/>
    <col min="8712" max="8712" width="13.21875" customWidth="1"/>
    <col min="8961" max="8961" width="10.109375" customWidth="1"/>
    <col min="8962" max="8962" width="16.6640625" customWidth="1"/>
    <col min="8963" max="8963" width="10.77734375" customWidth="1"/>
    <col min="8964" max="8964" width="11.44140625" customWidth="1"/>
    <col min="8965" max="8965" width="11.21875" customWidth="1"/>
    <col min="8966" max="8966" width="7" customWidth="1"/>
    <col min="8967" max="8967" width="11.109375" customWidth="1"/>
    <col min="8968" max="8968" width="13.21875" customWidth="1"/>
    <col min="9217" max="9217" width="10.109375" customWidth="1"/>
    <col min="9218" max="9218" width="16.6640625" customWidth="1"/>
    <col min="9219" max="9219" width="10.77734375" customWidth="1"/>
    <col min="9220" max="9220" width="11.44140625" customWidth="1"/>
    <col min="9221" max="9221" width="11.21875" customWidth="1"/>
    <col min="9222" max="9222" width="7" customWidth="1"/>
    <col min="9223" max="9223" width="11.109375" customWidth="1"/>
    <col min="9224" max="9224" width="13.21875" customWidth="1"/>
    <col min="9473" max="9473" width="10.109375" customWidth="1"/>
    <col min="9474" max="9474" width="16.6640625" customWidth="1"/>
    <col min="9475" max="9475" width="10.77734375" customWidth="1"/>
    <col min="9476" max="9476" width="11.44140625" customWidth="1"/>
    <col min="9477" max="9477" width="11.21875" customWidth="1"/>
    <col min="9478" max="9478" width="7" customWidth="1"/>
    <col min="9479" max="9479" width="11.109375" customWidth="1"/>
    <col min="9480" max="9480" width="13.21875" customWidth="1"/>
    <col min="9729" max="9729" width="10.109375" customWidth="1"/>
    <col min="9730" max="9730" width="16.6640625" customWidth="1"/>
    <col min="9731" max="9731" width="10.77734375" customWidth="1"/>
    <col min="9732" max="9732" width="11.44140625" customWidth="1"/>
    <col min="9733" max="9733" width="11.21875" customWidth="1"/>
    <col min="9734" max="9734" width="7" customWidth="1"/>
    <col min="9735" max="9735" width="11.109375" customWidth="1"/>
    <col min="9736" max="9736" width="13.21875" customWidth="1"/>
    <col min="9985" max="9985" width="10.109375" customWidth="1"/>
    <col min="9986" max="9986" width="16.6640625" customWidth="1"/>
    <col min="9987" max="9987" width="10.77734375" customWidth="1"/>
    <col min="9988" max="9988" width="11.44140625" customWidth="1"/>
    <col min="9989" max="9989" width="11.21875" customWidth="1"/>
    <col min="9990" max="9990" width="7" customWidth="1"/>
    <col min="9991" max="9991" width="11.109375" customWidth="1"/>
    <col min="9992" max="9992" width="13.21875" customWidth="1"/>
    <col min="10241" max="10241" width="10.109375" customWidth="1"/>
    <col min="10242" max="10242" width="16.6640625" customWidth="1"/>
    <col min="10243" max="10243" width="10.77734375" customWidth="1"/>
    <col min="10244" max="10244" width="11.44140625" customWidth="1"/>
    <col min="10245" max="10245" width="11.21875" customWidth="1"/>
    <col min="10246" max="10246" width="7" customWidth="1"/>
    <col min="10247" max="10247" width="11.109375" customWidth="1"/>
    <col min="10248" max="10248" width="13.21875" customWidth="1"/>
    <col min="10497" max="10497" width="10.109375" customWidth="1"/>
    <col min="10498" max="10498" width="16.6640625" customWidth="1"/>
    <col min="10499" max="10499" width="10.77734375" customWidth="1"/>
    <col min="10500" max="10500" width="11.44140625" customWidth="1"/>
    <col min="10501" max="10501" width="11.21875" customWidth="1"/>
    <col min="10502" max="10502" width="7" customWidth="1"/>
    <col min="10503" max="10503" width="11.109375" customWidth="1"/>
    <col min="10504" max="10504" width="13.21875" customWidth="1"/>
    <col min="10753" max="10753" width="10.109375" customWidth="1"/>
    <col min="10754" max="10754" width="16.6640625" customWidth="1"/>
    <col min="10755" max="10755" width="10.77734375" customWidth="1"/>
    <col min="10756" max="10756" width="11.44140625" customWidth="1"/>
    <col min="10757" max="10757" width="11.21875" customWidth="1"/>
    <col min="10758" max="10758" width="7" customWidth="1"/>
    <col min="10759" max="10759" width="11.109375" customWidth="1"/>
    <col min="10760" max="10760" width="13.21875" customWidth="1"/>
    <col min="11009" max="11009" width="10.109375" customWidth="1"/>
    <col min="11010" max="11010" width="16.6640625" customWidth="1"/>
    <col min="11011" max="11011" width="10.77734375" customWidth="1"/>
    <col min="11012" max="11012" width="11.44140625" customWidth="1"/>
    <col min="11013" max="11013" width="11.21875" customWidth="1"/>
    <col min="11014" max="11014" width="7" customWidth="1"/>
    <col min="11015" max="11015" width="11.109375" customWidth="1"/>
    <col min="11016" max="11016" width="13.21875" customWidth="1"/>
    <col min="11265" max="11265" width="10.109375" customWidth="1"/>
    <col min="11266" max="11266" width="16.6640625" customWidth="1"/>
    <col min="11267" max="11267" width="10.77734375" customWidth="1"/>
    <col min="11268" max="11268" width="11.44140625" customWidth="1"/>
    <col min="11269" max="11269" width="11.21875" customWidth="1"/>
    <col min="11270" max="11270" width="7" customWidth="1"/>
    <col min="11271" max="11271" width="11.109375" customWidth="1"/>
    <col min="11272" max="11272" width="13.21875" customWidth="1"/>
    <col min="11521" max="11521" width="10.109375" customWidth="1"/>
    <col min="11522" max="11522" width="16.6640625" customWidth="1"/>
    <col min="11523" max="11523" width="10.77734375" customWidth="1"/>
    <col min="11524" max="11524" width="11.44140625" customWidth="1"/>
    <col min="11525" max="11525" width="11.21875" customWidth="1"/>
    <col min="11526" max="11526" width="7" customWidth="1"/>
    <col min="11527" max="11527" width="11.109375" customWidth="1"/>
    <col min="11528" max="11528" width="13.21875" customWidth="1"/>
    <col min="11777" max="11777" width="10.109375" customWidth="1"/>
    <col min="11778" max="11778" width="16.6640625" customWidth="1"/>
    <col min="11779" max="11779" width="10.77734375" customWidth="1"/>
    <col min="11780" max="11780" width="11.44140625" customWidth="1"/>
    <col min="11781" max="11781" width="11.21875" customWidth="1"/>
    <col min="11782" max="11782" width="7" customWidth="1"/>
    <col min="11783" max="11783" width="11.109375" customWidth="1"/>
    <col min="11784" max="11784" width="13.21875" customWidth="1"/>
    <col min="12033" max="12033" width="10.109375" customWidth="1"/>
    <col min="12034" max="12034" width="16.6640625" customWidth="1"/>
    <col min="12035" max="12035" width="10.77734375" customWidth="1"/>
    <col min="12036" max="12036" width="11.44140625" customWidth="1"/>
    <col min="12037" max="12037" width="11.21875" customWidth="1"/>
    <col min="12038" max="12038" width="7" customWidth="1"/>
    <col min="12039" max="12039" width="11.109375" customWidth="1"/>
    <col min="12040" max="12040" width="13.21875" customWidth="1"/>
    <col min="12289" max="12289" width="10.109375" customWidth="1"/>
    <col min="12290" max="12290" width="16.6640625" customWidth="1"/>
    <col min="12291" max="12291" width="10.77734375" customWidth="1"/>
    <col min="12292" max="12292" width="11.44140625" customWidth="1"/>
    <col min="12293" max="12293" width="11.21875" customWidth="1"/>
    <col min="12294" max="12294" width="7" customWidth="1"/>
    <col min="12295" max="12295" width="11.109375" customWidth="1"/>
    <col min="12296" max="12296" width="13.21875" customWidth="1"/>
    <col min="12545" max="12545" width="10.109375" customWidth="1"/>
    <col min="12546" max="12546" width="16.6640625" customWidth="1"/>
    <col min="12547" max="12547" width="10.77734375" customWidth="1"/>
    <col min="12548" max="12548" width="11.44140625" customWidth="1"/>
    <col min="12549" max="12549" width="11.21875" customWidth="1"/>
    <col min="12550" max="12550" width="7" customWidth="1"/>
    <col min="12551" max="12551" width="11.109375" customWidth="1"/>
    <col min="12552" max="12552" width="13.21875" customWidth="1"/>
    <col min="12801" max="12801" width="10.109375" customWidth="1"/>
    <col min="12802" max="12802" width="16.6640625" customWidth="1"/>
    <col min="12803" max="12803" width="10.77734375" customWidth="1"/>
    <col min="12804" max="12804" width="11.44140625" customWidth="1"/>
    <col min="12805" max="12805" width="11.21875" customWidth="1"/>
    <col min="12806" max="12806" width="7" customWidth="1"/>
    <col min="12807" max="12807" width="11.109375" customWidth="1"/>
    <col min="12808" max="12808" width="13.21875" customWidth="1"/>
    <col min="13057" max="13057" width="10.109375" customWidth="1"/>
    <col min="13058" max="13058" width="16.6640625" customWidth="1"/>
    <col min="13059" max="13059" width="10.77734375" customWidth="1"/>
    <col min="13060" max="13060" width="11.44140625" customWidth="1"/>
    <col min="13061" max="13061" width="11.21875" customWidth="1"/>
    <col min="13062" max="13062" width="7" customWidth="1"/>
    <col min="13063" max="13063" width="11.109375" customWidth="1"/>
    <col min="13064" max="13064" width="13.21875" customWidth="1"/>
    <col min="13313" max="13313" width="10.109375" customWidth="1"/>
    <col min="13314" max="13314" width="16.6640625" customWidth="1"/>
    <col min="13315" max="13315" width="10.77734375" customWidth="1"/>
    <col min="13316" max="13316" width="11.44140625" customWidth="1"/>
    <col min="13317" max="13317" width="11.21875" customWidth="1"/>
    <col min="13318" max="13318" width="7" customWidth="1"/>
    <col min="13319" max="13319" width="11.109375" customWidth="1"/>
    <col min="13320" max="13320" width="13.21875" customWidth="1"/>
    <col min="13569" max="13569" width="10.109375" customWidth="1"/>
    <col min="13570" max="13570" width="16.6640625" customWidth="1"/>
    <col min="13571" max="13571" width="10.77734375" customWidth="1"/>
    <col min="13572" max="13572" width="11.44140625" customWidth="1"/>
    <col min="13573" max="13573" width="11.21875" customWidth="1"/>
    <col min="13574" max="13574" width="7" customWidth="1"/>
    <col min="13575" max="13575" width="11.109375" customWidth="1"/>
    <col min="13576" max="13576" width="13.21875" customWidth="1"/>
    <col min="13825" max="13825" width="10.109375" customWidth="1"/>
    <col min="13826" max="13826" width="16.6640625" customWidth="1"/>
    <col min="13827" max="13827" width="10.77734375" customWidth="1"/>
    <col min="13828" max="13828" width="11.44140625" customWidth="1"/>
    <col min="13829" max="13829" width="11.21875" customWidth="1"/>
    <col min="13830" max="13830" width="7" customWidth="1"/>
    <col min="13831" max="13831" width="11.109375" customWidth="1"/>
    <col min="13832" max="13832" width="13.21875" customWidth="1"/>
    <col min="14081" max="14081" width="10.109375" customWidth="1"/>
    <col min="14082" max="14082" width="16.6640625" customWidth="1"/>
    <col min="14083" max="14083" width="10.77734375" customWidth="1"/>
    <col min="14084" max="14084" width="11.44140625" customWidth="1"/>
    <col min="14085" max="14085" width="11.21875" customWidth="1"/>
    <col min="14086" max="14086" width="7" customWidth="1"/>
    <col min="14087" max="14087" width="11.109375" customWidth="1"/>
    <col min="14088" max="14088" width="13.21875" customWidth="1"/>
    <col min="14337" max="14337" width="10.109375" customWidth="1"/>
    <col min="14338" max="14338" width="16.6640625" customWidth="1"/>
    <col min="14339" max="14339" width="10.77734375" customWidth="1"/>
    <col min="14340" max="14340" width="11.44140625" customWidth="1"/>
    <col min="14341" max="14341" width="11.21875" customWidth="1"/>
    <col min="14342" max="14342" width="7" customWidth="1"/>
    <col min="14343" max="14343" width="11.109375" customWidth="1"/>
    <col min="14344" max="14344" width="13.21875" customWidth="1"/>
    <col min="14593" max="14593" width="10.109375" customWidth="1"/>
    <col min="14594" max="14594" width="16.6640625" customWidth="1"/>
    <col min="14595" max="14595" width="10.77734375" customWidth="1"/>
    <col min="14596" max="14596" width="11.44140625" customWidth="1"/>
    <col min="14597" max="14597" width="11.21875" customWidth="1"/>
    <col min="14598" max="14598" width="7" customWidth="1"/>
    <col min="14599" max="14599" width="11.109375" customWidth="1"/>
    <col min="14600" max="14600" width="13.21875" customWidth="1"/>
    <col min="14849" max="14849" width="10.109375" customWidth="1"/>
    <col min="14850" max="14850" width="16.6640625" customWidth="1"/>
    <col min="14851" max="14851" width="10.77734375" customWidth="1"/>
    <col min="14852" max="14852" width="11.44140625" customWidth="1"/>
    <col min="14853" max="14853" width="11.21875" customWidth="1"/>
    <col min="14854" max="14854" width="7" customWidth="1"/>
    <col min="14855" max="14855" width="11.109375" customWidth="1"/>
    <col min="14856" max="14856" width="13.21875" customWidth="1"/>
    <col min="15105" max="15105" width="10.109375" customWidth="1"/>
    <col min="15106" max="15106" width="16.6640625" customWidth="1"/>
    <col min="15107" max="15107" width="10.77734375" customWidth="1"/>
    <col min="15108" max="15108" width="11.44140625" customWidth="1"/>
    <col min="15109" max="15109" width="11.21875" customWidth="1"/>
    <col min="15110" max="15110" width="7" customWidth="1"/>
    <col min="15111" max="15111" width="11.109375" customWidth="1"/>
    <col min="15112" max="15112" width="13.21875" customWidth="1"/>
    <col min="15361" max="15361" width="10.109375" customWidth="1"/>
    <col min="15362" max="15362" width="16.6640625" customWidth="1"/>
    <col min="15363" max="15363" width="10.77734375" customWidth="1"/>
    <col min="15364" max="15364" width="11.44140625" customWidth="1"/>
    <col min="15365" max="15365" width="11.21875" customWidth="1"/>
    <col min="15366" max="15366" width="7" customWidth="1"/>
    <col min="15367" max="15367" width="11.109375" customWidth="1"/>
    <col min="15368" max="15368" width="13.21875" customWidth="1"/>
    <col min="15617" max="15617" width="10.109375" customWidth="1"/>
    <col min="15618" max="15618" width="16.6640625" customWidth="1"/>
    <col min="15619" max="15619" width="10.77734375" customWidth="1"/>
    <col min="15620" max="15620" width="11.44140625" customWidth="1"/>
    <col min="15621" max="15621" width="11.21875" customWidth="1"/>
    <col min="15622" max="15622" width="7" customWidth="1"/>
    <col min="15623" max="15623" width="11.109375" customWidth="1"/>
    <col min="15624" max="15624" width="13.21875" customWidth="1"/>
    <col min="15873" max="15873" width="10.109375" customWidth="1"/>
    <col min="15874" max="15874" width="16.6640625" customWidth="1"/>
    <col min="15875" max="15875" width="10.77734375" customWidth="1"/>
    <col min="15876" max="15876" width="11.44140625" customWidth="1"/>
    <col min="15877" max="15877" width="11.21875" customWidth="1"/>
    <col min="15878" max="15878" width="7" customWidth="1"/>
    <col min="15879" max="15879" width="11.109375" customWidth="1"/>
    <col min="15880" max="15880" width="13.21875" customWidth="1"/>
    <col min="16129" max="16129" width="10.109375" customWidth="1"/>
    <col min="16130" max="16130" width="16.6640625" customWidth="1"/>
    <col min="16131" max="16131" width="10.77734375" customWidth="1"/>
    <col min="16132" max="16132" width="11.44140625" customWidth="1"/>
    <col min="16133" max="16133" width="11.21875" customWidth="1"/>
    <col min="16134" max="16134" width="7" customWidth="1"/>
    <col min="16135" max="16135" width="11.109375" customWidth="1"/>
    <col min="16136" max="16136" width="13.21875" customWidth="1"/>
  </cols>
  <sheetData>
    <row r="1" spans="1:8" ht="26.4">
      <c r="A1" s="92" t="s">
        <v>233</v>
      </c>
      <c r="B1" s="92" t="s">
        <v>234</v>
      </c>
      <c r="C1" s="92" t="s">
        <v>235</v>
      </c>
      <c r="D1" s="92" t="s">
        <v>236</v>
      </c>
      <c r="E1" s="92" t="s">
        <v>237</v>
      </c>
      <c r="F1" s="92" t="s">
        <v>238</v>
      </c>
      <c r="G1" s="92" t="s">
        <v>239</v>
      </c>
      <c r="H1" s="91" t="s">
        <v>240</v>
      </c>
    </row>
    <row r="2" spans="1:8">
      <c r="A2" s="90" t="s">
        <v>241</v>
      </c>
      <c r="B2" s="89" t="s">
        <v>242</v>
      </c>
      <c r="C2" s="89" t="s">
        <v>243</v>
      </c>
      <c r="D2" s="89">
        <v>2001</v>
      </c>
      <c r="E2" s="105">
        <v>226</v>
      </c>
      <c r="F2" s="89">
        <v>3</v>
      </c>
      <c r="G2" s="105">
        <f t="shared" ref="G2:G33" si="0">IF(A2="L",E2*L,IF(A2="M",E2*M,IF(A2="VT",E2*VT,IF(A2="ST",E2*ST,IF(A2="A",E2*A)))))</f>
        <v>33.9</v>
      </c>
      <c r="H2" s="105">
        <f>F2*(E2+G2)</f>
        <v>779.69999999999993</v>
      </c>
    </row>
    <row r="3" spans="1:8">
      <c r="A3" s="90" t="s">
        <v>244</v>
      </c>
      <c r="B3" s="89" t="s">
        <v>245</v>
      </c>
      <c r="C3" s="89" t="s">
        <v>246</v>
      </c>
      <c r="D3" s="89">
        <v>2006</v>
      </c>
      <c r="E3" s="105">
        <v>256</v>
      </c>
      <c r="F3" s="89">
        <v>2</v>
      </c>
      <c r="G3" s="105">
        <f t="shared" si="0"/>
        <v>30.72</v>
      </c>
      <c r="H3" s="105">
        <f t="shared" ref="H3:H66" si="1">F3*(E3+G3)</f>
        <v>573.44000000000005</v>
      </c>
    </row>
    <row r="4" spans="1:8">
      <c r="A4" s="90" t="s">
        <v>247</v>
      </c>
      <c r="B4" s="89" t="s">
        <v>248</v>
      </c>
      <c r="C4" s="106" t="s">
        <v>249</v>
      </c>
      <c r="D4" s="89">
        <v>2001</v>
      </c>
      <c r="E4" s="105">
        <v>365.36</v>
      </c>
      <c r="F4" s="89">
        <v>6</v>
      </c>
      <c r="G4" s="105">
        <f t="shared" si="0"/>
        <v>47.4968</v>
      </c>
      <c r="H4" s="105">
        <f t="shared" si="1"/>
        <v>2477.1408000000001</v>
      </c>
    </row>
    <row r="5" spans="1:8">
      <c r="A5" s="90" t="s">
        <v>250</v>
      </c>
      <c r="B5" s="89" t="s">
        <v>251</v>
      </c>
      <c r="C5" s="106" t="s">
        <v>252</v>
      </c>
      <c r="D5" s="89">
        <v>2003</v>
      </c>
      <c r="E5" s="105">
        <v>800.98</v>
      </c>
      <c r="F5" s="89">
        <v>5</v>
      </c>
      <c r="G5" s="105">
        <f t="shared" si="0"/>
        <v>200.245</v>
      </c>
      <c r="H5" s="105">
        <f t="shared" si="1"/>
        <v>5006.125</v>
      </c>
    </row>
    <row r="6" spans="1:8">
      <c r="A6" s="90" t="s">
        <v>253</v>
      </c>
      <c r="B6" s="89" t="s">
        <v>254</v>
      </c>
      <c r="C6" s="89" t="s">
        <v>255</v>
      </c>
      <c r="D6" s="89">
        <v>2002</v>
      </c>
      <c r="E6" s="105">
        <v>523.36</v>
      </c>
      <c r="F6" s="89">
        <v>4</v>
      </c>
      <c r="G6" s="105">
        <f t="shared" si="0"/>
        <v>177.94240000000002</v>
      </c>
      <c r="H6" s="105">
        <f t="shared" si="1"/>
        <v>2805.2096000000001</v>
      </c>
    </row>
    <row r="7" spans="1:8">
      <c r="A7" s="90" t="s">
        <v>241</v>
      </c>
      <c r="B7" s="89" t="s">
        <v>256</v>
      </c>
      <c r="C7" s="89" t="s">
        <v>257</v>
      </c>
      <c r="D7" s="89">
        <v>2006</v>
      </c>
      <c r="E7" s="105">
        <v>256.32</v>
      </c>
      <c r="F7" s="89">
        <v>78</v>
      </c>
      <c r="G7" s="105">
        <f t="shared" si="0"/>
        <v>38.448</v>
      </c>
      <c r="H7" s="105">
        <f t="shared" si="1"/>
        <v>22991.903999999999</v>
      </c>
    </row>
    <row r="8" spans="1:8">
      <c r="A8" s="90" t="s">
        <v>244</v>
      </c>
      <c r="B8" s="89" t="s">
        <v>258</v>
      </c>
      <c r="C8" s="106" t="s">
        <v>259</v>
      </c>
      <c r="D8" s="89">
        <v>2001</v>
      </c>
      <c r="E8" s="105">
        <v>635.65</v>
      </c>
      <c r="F8" s="89">
        <v>4</v>
      </c>
      <c r="G8" s="105">
        <f t="shared" si="0"/>
        <v>76.277999999999992</v>
      </c>
      <c r="H8" s="105">
        <f t="shared" si="1"/>
        <v>2847.712</v>
      </c>
    </row>
    <row r="9" spans="1:8">
      <c r="A9" s="90" t="s">
        <v>247</v>
      </c>
      <c r="B9" s="89" t="s">
        <v>260</v>
      </c>
      <c r="C9" s="89" t="s">
        <v>261</v>
      </c>
      <c r="D9" s="89">
        <v>2006</v>
      </c>
      <c r="E9" s="105">
        <v>36.353999999999999</v>
      </c>
      <c r="F9" s="89">
        <v>1</v>
      </c>
      <c r="G9" s="105">
        <f t="shared" si="0"/>
        <v>4.7260200000000001</v>
      </c>
      <c r="H9" s="105">
        <f t="shared" si="1"/>
        <v>41.080019999999998</v>
      </c>
    </row>
    <row r="10" spans="1:8">
      <c r="A10" s="90" t="s">
        <v>250</v>
      </c>
      <c r="B10" s="89" t="s">
        <v>262</v>
      </c>
      <c r="C10" s="106" t="s">
        <v>263</v>
      </c>
      <c r="D10" s="89">
        <v>2001</v>
      </c>
      <c r="E10" s="105">
        <v>899</v>
      </c>
      <c r="F10" s="89">
        <v>2</v>
      </c>
      <c r="G10" s="105">
        <f t="shared" si="0"/>
        <v>224.75</v>
      </c>
      <c r="H10" s="105">
        <f t="shared" si="1"/>
        <v>2247.5</v>
      </c>
    </row>
    <row r="11" spans="1:8">
      <c r="A11" s="90" t="s">
        <v>253</v>
      </c>
      <c r="B11" s="89" t="s">
        <v>242</v>
      </c>
      <c r="C11" s="106" t="s">
        <v>264</v>
      </c>
      <c r="D11" s="89">
        <v>2003</v>
      </c>
      <c r="E11" s="105">
        <v>569</v>
      </c>
      <c r="F11" s="89">
        <v>3</v>
      </c>
      <c r="G11" s="105">
        <f t="shared" si="0"/>
        <v>193.46</v>
      </c>
      <c r="H11" s="105">
        <f t="shared" si="1"/>
        <v>2287.38</v>
      </c>
    </row>
    <row r="12" spans="1:8">
      <c r="A12" s="90" t="s">
        <v>241</v>
      </c>
      <c r="B12" s="89" t="s">
        <v>251</v>
      </c>
      <c r="C12" s="106" t="s">
        <v>265</v>
      </c>
      <c r="D12" s="89">
        <v>1995</v>
      </c>
      <c r="E12" s="105">
        <v>632.52</v>
      </c>
      <c r="F12" s="89">
        <v>3</v>
      </c>
      <c r="G12" s="105">
        <f t="shared" si="0"/>
        <v>94.878</v>
      </c>
      <c r="H12" s="105">
        <f t="shared" si="1"/>
        <v>2182.194</v>
      </c>
    </row>
    <row r="13" spans="1:8">
      <c r="A13" s="90" t="s">
        <v>244</v>
      </c>
      <c r="B13" s="89" t="s">
        <v>266</v>
      </c>
      <c r="C13" s="89" t="s">
        <v>243</v>
      </c>
      <c r="D13" s="89">
        <v>2001</v>
      </c>
      <c r="E13" s="105">
        <v>521.36</v>
      </c>
      <c r="F13" s="89">
        <v>6</v>
      </c>
      <c r="G13" s="105">
        <f t="shared" si="0"/>
        <v>62.563200000000002</v>
      </c>
      <c r="H13" s="105">
        <f t="shared" si="1"/>
        <v>3503.5392000000002</v>
      </c>
    </row>
    <row r="14" spans="1:8">
      <c r="A14" s="90" t="s">
        <v>247</v>
      </c>
      <c r="B14" s="89" t="s">
        <v>267</v>
      </c>
      <c r="C14" s="89" t="s">
        <v>246</v>
      </c>
      <c r="D14" s="89">
        <v>2006</v>
      </c>
      <c r="E14" s="105">
        <v>652.63</v>
      </c>
      <c r="F14" s="89">
        <v>55</v>
      </c>
      <c r="G14" s="105">
        <f t="shared" si="0"/>
        <v>84.841899999999995</v>
      </c>
      <c r="H14" s="105">
        <f t="shared" si="1"/>
        <v>40560.9545</v>
      </c>
    </row>
    <row r="15" spans="1:8">
      <c r="A15" s="90" t="s">
        <v>250</v>
      </c>
      <c r="B15" s="89" t="s">
        <v>268</v>
      </c>
      <c r="C15" s="106" t="s">
        <v>249</v>
      </c>
      <c r="D15" s="89">
        <v>2001</v>
      </c>
      <c r="E15" s="105">
        <v>651.32000000000005</v>
      </c>
      <c r="F15" s="89">
        <v>66</v>
      </c>
      <c r="G15" s="105">
        <f t="shared" si="0"/>
        <v>162.83000000000001</v>
      </c>
      <c r="H15" s="105">
        <f t="shared" si="1"/>
        <v>53733.900000000009</v>
      </c>
    </row>
    <row r="16" spans="1:8">
      <c r="A16" s="90" t="s">
        <v>253</v>
      </c>
      <c r="B16" s="89" t="s">
        <v>269</v>
      </c>
      <c r="C16" s="106" t="s">
        <v>252</v>
      </c>
      <c r="D16" s="89">
        <v>1996</v>
      </c>
      <c r="E16" s="105">
        <v>654.32000000000005</v>
      </c>
      <c r="F16" s="89">
        <v>23</v>
      </c>
      <c r="G16" s="105">
        <f t="shared" si="0"/>
        <v>222.46880000000004</v>
      </c>
      <c r="H16" s="105">
        <f t="shared" si="1"/>
        <v>20166.142400000001</v>
      </c>
    </row>
    <row r="17" spans="1:8">
      <c r="A17" s="90" t="s">
        <v>241</v>
      </c>
      <c r="B17" s="89" t="s">
        <v>242</v>
      </c>
      <c r="C17" s="89" t="s">
        <v>255</v>
      </c>
      <c r="D17" s="89">
        <v>2002</v>
      </c>
      <c r="E17" s="105">
        <v>632.29999999999995</v>
      </c>
      <c r="F17" s="89">
        <v>12</v>
      </c>
      <c r="G17" s="105">
        <f t="shared" si="0"/>
        <v>94.844999999999985</v>
      </c>
      <c r="H17" s="105">
        <f t="shared" si="1"/>
        <v>8725.74</v>
      </c>
    </row>
    <row r="18" spans="1:8">
      <c r="A18" s="90" t="s">
        <v>244</v>
      </c>
      <c r="B18" s="89" t="s">
        <v>245</v>
      </c>
      <c r="C18" s="89" t="s">
        <v>257</v>
      </c>
      <c r="D18" s="89">
        <v>2001</v>
      </c>
      <c r="E18" s="105">
        <v>361.2</v>
      </c>
      <c r="F18" s="89">
        <v>11</v>
      </c>
      <c r="G18" s="105">
        <f t="shared" si="0"/>
        <v>43.343999999999994</v>
      </c>
      <c r="H18" s="105">
        <f t="shared" si="1"/>
        <v>4449.9839999999995</v>
      </c>
    </row>
    <row r="19" spans="1:8">
      <c r="A19" s="90" t="s">
        <v>247</v>
      </c>
      <c r="B19" s="89" t="s">
        <v>245</v>
      </c>
      <c r="C19" s="106" t="s">
        <v>259</v>
      </c>
      <c r="D19" s="89">
        <v>2006</v>
      </c>
      <c r="E19" s="105">
        <v>324</v>
      </c>
      <c r="F19" s="89">
        <v>5</v>
      </c>
      <c r="G19" s="105">
        <f t="shared" si="0"/>
        <v>42.120000000000005</v>
      </c>
      <c r="H19" s="105">
        <f t="shared" si="1"/>
        <v>1830.6</v>
      </c>
    </row>
    <row r="20" spans="1:8">
      <c r="A20" s="90" t="s">
        <v>250</v>
      </c>
      <c r="B20" s="89" t="s">
        <v>251</v>
      </c>
      <c r="C20" s="89" t="s">
        <v>261</v>
      </c>
      <c r="D20" s="89">
        <v>1992</v>
      </c>
      <c r="E20" s="105">
        <v>368</v>
      </c>
      <c r="F20" s="89">
        <v>12</v>
      </c>
      <c r="G20" s="105">
        <f t="shared" si="0"/>
        <v>92</v>
      </c>
      <c r="H20" s="105">
        <f t="shared" si="1"/>
        <v>5520</v>
      </c>
    </row>
    <row r="21" spans="1:8">
      <c r="A21" s="90" t="s">
        <v>253</v>
      </c>
      <c r="B21" s="89" t="s">
        <v>254</v>
      </c>
      <c r="C21" s="106" t="s">
        <v>263</v>
      </c>
      <c r="D21" s="89">
        <v>2003</v>
      </c>
      <c r="E21" s="105">
        <v>532</v>
      </c>
      <c r="F21" s="89">
        <v>11</v>
      </c>
      <c r="G21" s="105">
        <f t="shared" si="0"/>
        <v>180.88000000000002</v>
      </c>
      <c r="H21" s="105">
        <f t="shared" si="1"/>
        <v>7841.68</v>
      </c>
    </row>
    <row r="22" spans="1:8">
      <c r="A22" s="90" t="s">
        <v>241</v>
      </c>
      <c r="B22" s="89" t="s">
        <v>256</v>
      </c>
      <c r="C22" s="106" t="s">
        <v>264</v>
      </c>
      <c r="D22" s="89">
        <v>2002</v>
      </c>
      <c r="E22" s="105">
        <v>180.36</v>
      </c>
      <c r="F22" s="89">
        <v>23</v>
      </c>
      <c r="G22" s="105">
        <f t="shared" si="0"/>
        <v>27.054000000000002</v>
      </c>
      <c r="H22" s="105">
        <f t="shared" si="1"/>
        <v>4770.5219999999999</v>
      </c>
    </row>
    <row r="23" spans="1:8">
      <c r="A23" s="90" t="s">
        <v>244</v>
      </c>
      <c r="B23" s="89" t="s">
        <v>258</v>
      </c>
      <c r="C23" s="106" t="s">
        <v>265</v>
      </c>
      <c r="D23" s="89">
        <v>1993</v>
      </c>
      <c r="E23" s="105">
        <v>965</v>
      </c>
      <c r="F23" s="89">
        <v>26</v>
      </c>
      <c r="G23" s="105">
        <f t="shared" si="0"/>
        <v>115.8</v>
      </c>
      <c r="H23" s="105">
        <f t="shared" si="1"/>
        <v>28100.799999999999</v>
      </c>
    </row>
    <row r="24" spans="1:8">
      <c r="A24" s="90" t="s">
        <v>247</v>
      </c>
      <c r="B24" s="89" t="s">
        <v>245</v>
      </c>
      <c r="C24" s="89" t="s">
        <v>243</v>
      </c>
      <c r="D24" s="89">
        <v>2006</v>
      </c>
      <c r="E24" s="105">
        <v>425</v>
      </c>
      <c r="F24" s="89">
        <v>24</v>
      </c>
      <c r="G24" s="105">
        <f t="shared" si="0"/>
        <v>55.25</v>
      </c>
      <c r="H24" s="105">
        <f t="shared" si="1"/>
        <v>11526</v>
      </c>
    </row>
    <row r="25" spans="1:8">
      <c r="A25" s="90" t="s">
        <v>250</v>
      </c>
      <c r="B25" s="89" t="s">
        <v>262</v>
      </c>
      <c r="C25" s="89" t="s">
        <v>246</v>
      </c>
      <c r="D25" s="89">
        <v>2001</v>
      </c>
      <c r="E25" s="105">
        <v>635</v>
      </c>
      <c r="F25" s="89">
        <v>51</v>
      </c>
      <c r="G25" s="105">
        <f t="shared" si="0"/>
        <v>158.75</v>
      </c>
      <c r="H25" s="105">
        <f t="shared" si="1"/>
        <v>40481.25</v>
      </c>
    </row>
    <row r="26" spans="1:8">
      <c r="A26" s="90" t="s">
        <v>253</v>
      </c>
      <c r="B26" s="89" t="s">
        <v>242</v>
      </c>
      <c r="C26" s="106" t="s">
        <v>249</v>
      </c>
      <c r="D26" s="89">
        <v>1998</v>
      </c>
      <c r="E26" s="105">
        <v>458.35</v>
      </c>
      <c r="F26" s="89">
        <v>14</v>
      </c>
      <c r="G26" s="105">
        <f t="shared" si="0"/>
        <v>155.83900000000003</v>
      </c>
      <c r="H26" s="105">
        <f t="shared" si="1"/>
        <v>8598.6460000000006</v>
      </c>
    </row>
    <row r="27" spans="1:8">
      <c r="A27" s="90" t="s">
        <v>241</v>
      </c>
      <c r="B27" s="89" t="s">
        <v>251</v>
      </c>
      <c r="C27" s="106" t="s">
        <v>252</v>
      </c>
      <c r="D27" s="89">
        <v>2002</v>
      </c>
      <c r="E27" s="105">
        <v>956.35</v>
      </c>
      <c r="F27" s="89">
        <v>26</v>
      </c>
      <c r="G27" s="105">
        <f t="shared" si="0"/>
        <v>143.45249999999999</v>
      </c>
      <c r="H27" s="105">
        <f t="shared" si="1"/>
        <v>28594.865000000002</v>
      </c>
    </row>
    <row r="28" spans="1:8">
      <c r="A28" s="90" t="s">
        <v>244</v>
      </c>
      <c r="B28" s="89" t="s">
        <v>266</v>
      </c>
      <c r="C28" s="89" t="s">
        <v>255</v>
      </c>
      <c r="D28" s="89">
        <v>2001</v>
      </c>
      <c r="E28" s="105">
        <v>236.35</v>
      </c>
      <c r="F28" s="89">
        <v>27</v>
      </c>
      <c r="G28" s="105">
        <f t="shared" si="0"/>
        <v>28.361999999999998</v>
      </c>
      <c r="H28" s="105">
        <f t="shared" si="1"/>
        <v>7147.2240000000002</v>
      </c>
    </row>
    <row r="29" spans="1:8">
      <c r="A29" s="90" t="s">
        <v>247</v>
      </c>
      <c r="B29" s="89" t="s">
        <v>266</v>
      </c>
      <c r="C29" s="89" t="s">
        <v>257</v>
      </c>
      <c r="D29" s="89">
        <v>1999</v>
      </c>
      <c r="E29" s="105">
        <v>364.37</v>
      </c>
      <c r="F29" s="89">
        <v>18</v>
      </c>
      <c r="G29" s="105">
        <f t="shared" si="0"/>
        <v>47.368100000000005</v>
      </c>
      <c r="H29" s="105">
        <f t="shared" si="1"/>
        <v>7411.2858000000006</v>
      </c>
    </row>
    <row r="30" spans="1:8">
      <c r="A30" s="90" t="s">
        <v>250</v>
      </c>
      <c r="B30" s="89" t="s">
        <v>268</v>
      </c>
      <c r="C30" s="106" t="s">
        <v>259</v>
      </c>
      <c r="D30" s="89">
        <v>2001</v>
      </c>
      <c r="E30" s="105">
        <v>635.35</v>
      </c>
      <c r="F30" s="89">
        <v>15</v>
      </c>
      <c r="G30" s="105">
        <f t="shared" si="0"/>
        <v>158.83750000000001</v>
      </c>
      <c r="H30" s="105">
        <f t="shared" si="1"/>
        <v>11912.8125</v>
      </c>
    </row>
    <row r="31" spans="1:8">
      <c r="A31" s="90" t="s">
        <v>253</v>
      </c>
      <c r="B31" s="89" t="s">
        <v>269</v>
      </c>
      <c r="C31" s="89" t="s">
        <v>261</v>
      </c>
      <c r="D31" s="89">
        <v>2003</v>
      </c>
      <c r="E31" s="105">
        <v>458.58</v>
      </c>
      <c r="F31" s="89">
        <v>16</v>
      </c>
      <c r="G31" s="105">
        <f t="shared" si="0"/>
        <v>155.91720000000001</v>
      </c>
      <c r="H31" s="105">
        <f t="shared" si="1"/>
        <v>9831.9552000000003</v>
      </c>
    </row>
    <row r="32" spans="1:8">
      <c r="A32" s="90" t="s">
        <v>241</v>
      </c>
      <c r="B32" s="89" t="s">
        <v>242</v>
      </c>
      <c r="C32" s="106" t="s">
        <v>263</v>
      </c>
      <c r="D32" s="89">
        <v>2002</v>
      </c>
      <c r="E32" s="105">
        <v>425.36</v>
      </c>
      <c r="F32" s="89">
        <v>12</v>
      </c>
      <c r="G32" s="105">
        <f t="shared" si="0"/>
        <v>63.804000000000002</v>
      </c>
      <c r="H32" s="105">
        <f t="shared" si="1"/>
        <v>5869.9679999999998</v>
      </c>
    </row>
    <row r="33" spans="1:8">
      <c r="A33" s="90" t="s">
        <v>244</v>
      </c>
      <c r="B33" s="89" t="s">
        <v>245</v>
      </c>
      <c r="C33" s="106" t="s">
        <v>264</v>
      </c>
      <c r="D33" s="89">
        <v>2001</v>
      </c>
      <c r="E33" s="105">
        <v>4201</v>
      </c>
      <c r="F33" s="89">
        <v>15</v>
      </c>
      <c r="G33" s="105">
        <f t="shared" si="0"/>
        <v>504.12</v>
      </c>
      <c r="H33" s="105">
        <f t="shared" si="1"/>
        <v>70576.800000000003</v>
      </c>
    </row>
    <row r="34" spans="1:8">
      <c r="A34" s="90" t="s">
        <v>247</v>
      </c>
      <c r="B34" s="89" t="s">
        <v>266</v>
      </c>
      <c r="C34" s="106" t="s">
        <v>265</v>
      </c>
      <c r="D34" s="89">
        <v>1995</v>
      </c>
      <c r="E34" s="105">
        <v>341</v>
      </c>
      <c r="F34" s="89">
        <v>26</v>
      </c>
      <c r="G34" s="105">
        <f t="shared" ref="G34:G65" si="2">IF(A34="L",E34*L,IF(A34="M",E34*M,IF(A34="VT",E34*VT,IF(A34="ST",E34*ST,IF(A34="A",E34*A)))))</f>
        <v>44.33</v>
      </c>
      <c r="H34" s="105">
        <f t="shared" si="1"/>
        <v>10018.58</v>
      </c>
    </row>
    <row r="35" spans="1:8">
      <c r="A35" s="90" t="s">
        <v>250</v>
      </c>
      <c r="B35" s="89" t="s">
        <v>251</v>
      </c>
      <c r="C35" s="89" t="s">
        <v>243</v>
      </c>
      <c r="D35" s="89">
        <v>2001</v>
      </c>
      <c r="E35" s="105">
        <v>289</v>
      </c>
      <c r="F35" s="89">
        <v>22</v>
      </c>
      <c r="G35" s="105">
        <f t="shared" si="2"/>
        <v>72.25</v>
      </c>
      <c r="H35" s="105">
        <f t="shared" si="1"/>
        <v>7947.5</v>
      </c>
    </row>
    <row r="36" spans="1:8">
      <c r="A36" s="90" t="s">
        <v>253</v>
      </c>
      <c r="B36" s="89" t="s">
        <v>254</v>
      </c>
      <c r="C36" s="89" t="s">
        <v>246</v>
      </c>
      <c r="D36" s="89">
        <v>2003</v>
      </c>
      <c r="E36" s="105">
        <v>953.32</v>
      </c>
      <c r="F36" s="89">
        <v>36</v>
      </c>
      <c r="G36" s="105">
        <f t="shared" si="2"/>
        <v>324.12880000000001</v>
      </c>
      <c r="H36" s="105">
        <f t="shared" si="1"/>
        <v>45988.156800000004</v>
      </c>
    </row>
    <row r="37" spans="1:8">
      <c r="A37" s="90" t="s">
        <v>241</v>
      </c>
      <c r="B37" s="89" t="s">
        <v>256</v>
      </c>
      <c r="C37" s="106" t="s">
        <v>249</v>
      </c>
      <c r="D37" s="89">
        <v>1997</v>
      </c>
      <c r="E37" s="105">
        <v>236.24</v>
      </c>
      <c r="F37" s="89">
        <v>59</v>
      </c>
      <c r="G37" s="105">
        <f t="shared" si="2"/>
        <v>35.436</v>
      </c>
      <c r="H37" s="105">
        <f t="shared" si="1"/>
        <v>16028.884</v>
      </c>
    </row>
    <row r="38" spans="1:8">
      <c r="A38" s="90" t="s">
        <v>244</v>
      </c>
      <c r="B38" s="89" t="s">
        <v>258</v>
      </c>
      <c r="C38" s="106" t="s">
        <v>252</v>
      </c>
      <c r="D38" s="89">
        <v>2001</v>
      </c>
      <c r="E38" s="105">
        <v>785.32</v>
      </c>
      <c r="F38" s="89">
        <v>55</v>
      </c>
      <c r="G38" s="105">
        <f t="shared" si="2"/>
        <v>94.238399999999999</v>
      </c>
      <c r="H38" s="105">
        <f t="shared" si="1"/>
        <v>48375.712</v>
      </c>
    </row>
    <row r="39" spans="1:8">
      <c r="A39" s="90" t="s">
        <v>247</v>
      </c>
      <c r="B39" s="89" t="s">
        <v>260</v>
      </c>
      <c r="C39" s="89" t="s">
        <v>255</v>
      </c>
      <c r="D39" s="89">
        <v>2006</v>
      </c>
      <c r="E39" s="105">
        <v>365.24</v>
      </c>
      <c r="F39" s="89">
        <v>41</v>
      </c>
      <c r="G39" s="105">
        <f t="shared" si="2"/>
        <v>47.481200000000001</v>
      </c>
      <c r="H39" s="105">
        <f t="shared" si="1"/>
        <v>16921.569200000002</v>
      </c>
    </row>
    <row r="40" spans="1:8">
      <c r="A40" s="90" t="s">
        <v>250</v>
      </c>
      <c r="B40" s="89" t="s">
        <v>262</v>
      </c>
      <c r="C40" s="89" t="s">
        <v>257</v>
      </c>
      <c r="D40" s="89">
        <v>1996</v>
      </c>
      <c r="E40" s="105">
        <v>785.21</v>
      </c>
      <c r="F40" s="89">
        <v>52</v>
      </c>
      <c r="G40" s="105">
        <f t="shared" si="2"/>
        <v>196.30250000000001</v>
      </c>
      <c r="H40" s="105">
        <f t="shared" si="1"/>
        <v>51038.65</v>
      </c>
    </row>
    <row r="41" spans="1:8">
      <c r="A41" s="90" t="s">
        <v>253</v>
      </c>
      <c r="B41" s="89" t="s">
        <v>242</v>
      </c>
      <c r="C41" s="106" t="s">
        <v>259</v>
      </c>
      <c r="D41" s="89">
        <v>2003</v>
      </c>
      <c r="E41" s="105">
        <v>125.35</v>
      </c>
      <c r="F41" s="89">
        <v>1</v>
      </c>
      <c r="G41" s="105">
        <f t="shared" si="2"/>
        <v>42.619</v>
      </c>
      <c r="H41" s="105">
        <f t="shared" si="1"/>
        <v>167.96899999999999</v>
      </c>
    </row>
    <row r="42" spans="1:8">
      <c r="A42" s="90" t="s">
        <v>241</v>
      </c>
      <c r="B42" s="89" t="s">
        <v>251</v>
      </c>
      <c r="C42" s="89" t="s">
        <v>261</v>
      </c>
      <c r="D42" s="89">
        <v>2002</v>
      </c>
      <c r="E42" s="105">
        <v>234.58</v>
      </c>
      <c r="F42" s="89">
        <v>2</v>
      </c>
      <c r="G42" s="105">
        <f t="shared" si="2"/>
        <v>35.186999999999998</v>
      </c>
      <c r="H42" s="105">
        <f t="shared" si="1"/>
        <v>539.53399999999999</v>
      </c>
    </row>
    <row r="43" spans="1:8">
      <c r="A43" s="90" t="s">
        <v>244</v>
      </c>
      <c r="B43" s="89" t="s">
        <v>266</v>
      </c>
      <c r="C43" s="106" t="s">
        <v>263</v>
      </c>
      <c r="D43" s="89">
        <v>1993</v>
      </c>
      <c r="E43" s="105">
        <v>102.3</v>
      </c>
      <c r="F43" s="89">
        <v>3</v>
      </c>
      <c r="G43" s="105">
        <f t="shared" si="2"/>
        <v>12.276</v>
      </c>
      <c r="H43" s="105">
        <f t="shared" si="1"/>
        <v>343.72799999999995</v>
      </c>
    </row>
    <row r="44" spans="1:8">
      <c r="A44" s="90" t="s">
        <v>247</v>
      </c>
      <c r="B44" s="89" t="s">
        <v>267</v>
      </c>
      <c r="C44" s="106" t="s">
        <v>264</v>
      </c>
      <c r="D44" s="89">
        <v>2006</v>
      </c>
      <c r="E44" s="105">
        <v>524.36</v>
      </c>
      <c r="F44" s="89">
        <v>6</v>
      </c>
      <c r="G44" s="105">
        <f t="shared" si="2"/>
        <v>68.166800000000009</v>
      </c>
      <c r="H44" s="105">
        <f t="shared" si="1"/>
        <v>3555.1607999999997</v>
      </c>
    </row>
    <row r="45" spans="1:8">
      <c r="A45" s="90" t="s">
        <v>250</v>
      </c>
      <c r="B45" s="89" t="s">
        <v>268</v>
      </c>
      <c r="C45" s="106" t="s">
        <v>265</v>
      </c>
      <c r="D45" s="89">
        <v>1999</v>
      </c>
      <c r="E45" s="105">
        <v>253.36</v>
      </c>
      <c r="F45" s="89">
        <v>2</v>
      </c>
      <c r="G45" s="105">
        <f t="shared" si="2"/>
        <v>63.34</v>
      </c>
      <c r="H45" s="105">
        <f t="shared" si="1"/>
        <v>633.40000000000009</v>
      </c>
    </row>
    <row r="46" spans="1:8">
      <c r="A46" s="90" t="s">
        <v>253</v>
      </c>
      <c r="B46" s="89" t="s">
        <v>269</v>
      </c>
      <c r="C46" s="89" t="s">
        <v>243</v>
      </c>
      <c r="D46" s="89">
        <v>2001</v>
      </c>
      <c r="E46" s="105">
        <v>347.35</v>
      </c>
      <c r="F46" s="89">
        <v>1</v>
      </c>
      <c r="G46" s="105">
        <f t="shared" si="2"/>
        <v>118.09900000000002</v>
      </c>
      <c r="H46" s="105">
        <f t="shared" si="1"/>
        <v>465.44900000000007</v>
      </c>
    </row>
    <row r="47" spans="1:8">
      <c r="A47" s="90" t="s">
        <v>241</v>
      </c>
      <c r="B47" s="89" t="s">
        <v>270</v>
      </c>
      <c r="C47" s="89" t="s">
        <v>246</v>
      </c>
      <c r="D47" s="89">
        <v>2006</v>
      </c>
      <c r="E47" s="105">
        <v>854.58</v>
      </c>
      <c r="F47" s="89">
        <v>2</v>
      </c>
      <c r="G47" s="105">
        <f t="shared" si="2"/>
        <v>128.18700000000001</v>
      </c>
      <c r="H47" s="105">
        <f t="shared" si="1"/>
        <v>1965.5340000000001</v>
      </c>
    </row>
    <row r="48" spans="1:8">
      <c r="A48" s="90" t="s">
        <v>244</v>
      </c>
      <c r="B48" s="89" t="s">
        <v>271</v>
      </c>
      <c r="C48" s="106" t="s">
        <v>249</v>
      </c>
      <c r="D48" s="89">
        <v>2001</v>
      </c>
      <c r="E48" s="105">
        <v>874.59</v>
      </c>
      <c r="F48" s="89">
        <v>1</v>
      </c>
      <c r="G48" s="105">
        <f t="shared" si="2"/>
        <v>104.9508</v>
      </c>
      <c r="H48" s="105">
        <f t="shared" si="1"/>
        <v>979.54079999999999</v>
      </c>
    </row>
    <row r="49" spans="1:8">
      <c r="A49" s="90" t="s">
        <v>247</v>
      </c>
      <c r="B49" s="89" t="s">
        <v>266</v>
      </c>
      <c r="C49" s="106" t="s">
        <v>252</v>
      </c>
      <c r="D49" s="89">
        <v>2003</v>
      </c>
      <c r="E49" s="105">
        <v>854.25</v>
      </c>
      <c r="F49" s="89">
        <v>24</v>
      </c>
      <c r="G49" s="105">
        <f t="shared" si="2"/>
        <v>111.05250000000001</v>
      </c>
      <c r="H49" s="105">
        <f t="shared" si="1"/>
        <v>23167.260000000002</v>
      </c>
    </row>
    <row r="50" spans="1:8">
      <c r="A50" s="90" t="s">
        <v>250</v>
      </c>
      <c r="B50" s="89" t="s">
        <v>267</v>
      </c>
      <c r="C50" s="89" t="s">
        <v>255</v>
      </c>
      <c r="D50" s="89">
        <v>2002</v>
      </c>
      <c r="E50" s="105">
        <v>425.58</v>
      </c>
      <c r="F50" s="89">
        <v>5</v>
      </c>
      <c r="G50" s="105">
        <f t="shared" si="2"/>
        <v>106.395</v>
      </c>
      <c r="H50" s="105">
        <f t="shared" si="1"/>
        <v>2659.875</v>
      </c>
    </row>
    <row r="51" spans="1:8">
      <c r="A51" s="90" t="s">
        <v>253</v>
      </c>
      <c r="B51" s="89" t="s">
        <v>268</v>
      </c>
      <c r="C51" s="89" t="s">
        <v>257</v>
      </c>
      <c r="D51" s="89">
        <v>2001</v>
      </c>
      <c r="E51" s="105">
        <v>541.58000000000004</v>
      </c>
      <c r="F51" s="89">
        <v>9</v>
      </c>
      <c r="G51" s="105">
        <f t="shared" si="2"/>
        <v>184.13720000000004</v>
      </c>
      <c r="H51" s="105">
        <f t="shared" si="1"/>
        <v>6531.4548000000004</v>
      </c>
    </row>
    <row r="52" spans="1:8">
      <c r="A52" s="90" t="s">
        <v>241</v>
      </c>
      <c r="B52" s="89" t="s">
        <v>269</v>
      </c>
      <c r="C52" s="106" t="s">
        <v>259</v>
      </c>
      <c r="D52" s="89">
        <v>2001</v>
      </c>
      <c r="E52" s="105">
        <v>582.35</v>
      </c>
      <c r="F52" s="89">
        <v>8</v>
      </c>
      <c r="G52" s="105">
        <f t="shared" si="2"/>
        <v>87.352500000000006</v>
      </c>
      <c r="H52" s="105">
        <f t="shared" si="1"/>
        <v>5357.62</v>
      </c>
    </row>
    <row r="53" spans="1:8">
      <c r="A53" s="90" t="s">
        <v>244</v>
      </c>
      <c r="B53" s="89" t="s">
        <v>242</v>
      </c>
      <c r="C53" s="89" t="s">
        <v>261</v>
      </c>
      <c r="D53" s="89">
        <v>2006</v>
      </c>
      <c r="E53" s="105">
        <v>524.36</v>
      </c>
      <c r="F53" s="89">
        <v>7</v>
      </c>
      <c r="G53" s="105">
        <f t="shared" si="2"/>
        <v>62.923200000000001</v>
      </c>
      <c r="H53" s="105">
        <f t="shared" si="1"/>
        <v>4110.9823999999999</v>
      </c>
    </row>
    <row r="54" spans="1:8">
      <c r="A54" s="90" t="s">
        <v>247</v>
      </c>
      <c r="B54" s="89" t="s">
        <v>245</v>
      </c>
      <c r="C54" s="106" t="s">
        <v>263</v>
      </c>
      <c r="D54" s="89">
        <v>2001</v>
      </c>
      <c r="E54" s="105">
        <v>3512.37</v>
      </c>
      <c r="F54" s="89">
        <v>19</v>
      </c>
      <c r="G54" s="105">
        <f t="shared" si="2"/>
        <v>456.60809999999998</v>
      </c>
      <c r="H54" s="105">
        <f t="shared" si="1"/>
        <v>75410.583899999998</v>
      </c>
    </row>
    <row r="55" spans="1:8">
      <c r="A55" s="90" t="s">
        <v>250</v>
      </c>
      <c r="B55" s="89" t="s">
        <v>248</v>
      </c>
      <c r="C55" s="106" t="s">
        <v>264</v>
      </c>
      <c r="D55" s="89">
        <v>2003</v>
      </c>
      <c r="E55" s="105">
        <v>985.1</v>
      </c>
      <c r="F55" s="89">
        <v>18</v>
      </c>
      <c r="G55" s="105">
        <f t="shared" si="2"/>
        <v>246.27500000000001</v>
      </c>
      <c r="H55" s="105">
        <f t="shared" si="1"/>
        <v>22164.75</v>
      </c>
    </row>
    <row r="56" spans="1:8">
      <c r="A56" s="90" t="s">
        <v>253</v>
      </c>
      <c r="B56" s="89" t="s">
        <v>272</v>
      </c>
      <c r="C56" s="106" t="s">
        <v>265</v>
      </c>
      <c r="D56" s="89">
        <v>1992</v>
      </c>
      <c r="E56" s="107">
        <v>542.35</v>
      </c>
      <c r="F56" s="89">
        <v>36</v>
      </c>
      <c r="G56" s="105">
        <f t="shared" si="2"/>
        <v>184.39900000000003</v>
      </c>
      <c r="H56" s="105">
        <f t="shared" si="1"/>
        <v>26162.964</v>
      </c>
    </row>
    <row r="57" spans="1:8">
      <c r="A57" s="90" t="s">
        <v>241</v>
      </c>
      <c r="B57" s="89" t="s">
        <v>254</v>
      </c>
      <c r="C57" s="89" t="s">
        <v>243</v>
      </c>
      <c r="D57" s="89">
        <v>2003</v>
      </c>
      <c r="E57" s="107">
        <v>985</v>
      </c>
      <c r="F57" s="89">
        <v>59</v>
      </c>
      <c r="G57" s="105">
        <f t="shared" si="2"/>
        <v>147.75</v>
      </c>
      <c r="H57" s="105">
        <f t="shared" si="1"/>
        <v>66832.25</v>
      </c>
    </row>
    <row r="58" spans="1:8">
      <c r="A58" s="90" t="s">
        <v>244</v>
      </c>
      <c r="B58" s="89" t="s">
        <v>266</v>
      </c>
      <c r="C58" s="89" t="s">
        <v>246</v>
      </c>
      <c r="D58" s="89">
        <v>2002</v>
      </c>
      <c r="E58" s="107">
        <v>412</v>
      </c>
      <c r="F58" s="89">
        <v>55</v>
      </c>
      <c r="G58" s="105">
        <f t="shared" si="2"/>
        <v>49.44</v>
      </c>
      <c r="H58" s="105">
        <f t="shared" si="1"/>
        <v>25379.200000000001</v>
      </c>
    </row>
    <row r="59" spans="1:8">
      <c r="A59" s="90" t="s">
        <v>247</v>
      </c>
      <c r="B59" s="89" t="s">
        <v>267</v>
      </c>
      <c r="C59" s="106" t="s">
        <v>249</v>
      </c>
      <c r="D59" s="89">
        <v>1993</v>
      </c>
      <c r="E59" s="107">
        <v>542</v>
      </c>
      <c r="F59" s="89">
        <v>41</v>
      </c>
      <c r="G59" s="105">
        <f t="shared" si="2"/>
        <v>70.460000000000008</v>
      </c>
      <c r="H59" s="105">
        <f t="shared" si="1"/>
        <v>25110.86</v>
      </c>
    </row>
    <row r="60" spans="1:8">
      <c r="A60" s="90" t="s">
        <v>250</v>
      </c>
      <c r="B60" s="89" t="s">
        <v>268</v>
      </c>
      <c r="C60" s="106" t="s">
        <v>252</v>
      </c>
      <c r="D60" s="89">
        <v>2006</v>
      </c>
      <c r="E60" s="107">
        <v>852</v>
      </c>
      <c r="F60" s="89">
        <v>52</v>
      </c>
      <c r="G60" s="105">
        <f t="shared" si="2"/>
        <v>213</v>
      </c>
      <c r="H60" s="105">
        <f t="shared" si="1"/>
        <v>55380</v>
      </c>
    </row>
    <row r="61" spans="1:8">
      <c r="A61" s="90" t="s">
        <v>253</v>
      </c>
      <c r="B61" s="89" t="s">
        <v>269</v>
      </c>
      <c r="C61" s="89" t="s">
        <v>255</v>
      </c>
      <c r="D61" s="89">
        <v>2001</v>
      </c>
      <c r="E61" s="107">
        <v>452</v>
      </c>
      <c r="F61" s="89">
        <v>1</v>
      </c>
      <c r="G61" s="105">
        <f t="shared" si="2"/>
        <v>153.68</v>
      </c>
      <c r="H61" s="105">
        <f t="shared" si="1"/>
        <v>605.68000000000006</v>
      </c>
    </row>
    <row r="62" spans="1:8">
      <c r="A62" s="90" t="s">
        <v>241</v>
      </c>
      <c r="B62" s="89" t="s">
        <v>242</v>
      </c>
      <c r="C62" s="89" t="s">
        <v>257</v>
      </c>
      <c r="D62" s="89">
        <v>1998</v>
      </c>
      <c r="E62" s="107">
        <v>451</v>
      </c>
      <c r="F62" s="89">
        <v>2</v>
      </c>
      <c r="G62" s="105">
        <f t="shared" si="2"/>
        <v>67.649999999999991</v>
      </c>
      <c r="H62" s="105">
        <f t="shared" si="1"/>
        <v>1037.3</v>
      </c>
    </row>
    <row r="63" spans="1:8">
      <c r="A63" s="90" t="s">
        <v>244</v>
      </c>
      <c r="B63" s="89" t="s">
        <v>245</v>
      </c>
      <c r="C63" s="106" t="s">
        <v>259</v>
      </c>
      <c r="D63" s="89">
        <v>2002</v>
      </c>
      <c r="E63" s="107">
        <v>598</v>
      </c>
      <c r="F63" s="89">
        <v>3</v>
      </c>
      <c r="G63" s="105">
        <f t="shared" si="2"/>
        <v>71.759999999999991</v>
      </c>
      <c r="H63" s="105">
        <f t="shared" si="1"/>
        <v>2009.28</v>
      </c>
    </row>
    <row r="64" spans="1:8">
      <c r="A64" s="90" t="s">
        <v>247</v>
      </c>
      <c r="B64" s="89" t="s">
        <v>248</v>
      </c>
      <c r="C64" s="89" t="s">
        <v>261</v>
      </c>
      <c r="D64" s="89">
        <v>1992</v>
      </c>
      <c r="E64" s="107">
        <v>452</v>
      </c>
      <c r="F64" s="89">
        <v>4</v>
      </c>
      <c r="G64" s="105">
        <f t="shared" si="2"/>
        <v>58.760000000000005</v>
      </c>
      <c r="H64" s="105">
        <f t="shared" si="1"/>
        <v>2043.04</v>
      </c>
    </row>
    <row r="65" spans="1:8">
      <c r="A65" s="90" t="s">
        <v>250</v>
      </c>
      <c r="B65" s="89" t="s">
        <v>251</v>
      </c>
      <c r="C65" s="106" t="s">
        <v>263</v>
      </c>
      <c r="D65" s="89">
        <v>2003</v>
      </c>
      <c r="E65" s="107">
        <v>236</v>
      </c>
      <c r="F65" s="89">
        <v>5</v>
      </c>
      <c r="G65" s="105">
        <f t="shared" si="2"/>
        <v>59</v>
      </c>
      <c r="H65" s="105">
        <f t="shared" si="1"/>
        <v>1475</v>
      </c>
    </row>
    <row r="66" spans="1:8">
      <c r="A66" s="90" t="s">
        <v>253</v>
      </c>
      <c r="B66" s="89" t="s">
        <v>254</v>
      </c>
      <c r="C66" s="106" t="s">
        <v>264</v>
      </c>
      <c r="D66" s="89">
        <v>2002</v>
      </c>
      <c r="E66" s="107">
        <v>523</v>
      </c>
      <c r="F66" s="89">
        <v>6</v>
      </c>
      <c r="G66" s="105">
        <f t="shared" ref="G66:G93" si="3">IF(A66="L",E66*L,IF(A66="M",E66*M,IF(A66="VT",E66*VT,IF(A66="ST",E66*ST,IF(A66="A",E66*A)))))</f>
        <v>177.82000000000002</v>
      </c>
      <c r="H66" s="105">
        <f t="shared" si="1"/>
        <v>4204.92</v>
      </c>
    </row>
    <row r="67" spans="1:8">
      <c r="A67" s="90" t="s">
        <v>241</v>
      </c>
      <c r="B67" s="89" t="s">
        <v>273</v>
      </c>
      <c r="C67" s="106" t="s">
        <v>265</v>
      </c>
      <c r="D67" s="89">
        <v>1993</v>
      </c>
      <c r="E67" s="107">
        <v>452</v>
      </c>
      <c r="F67" s="89">
        <v>7</v>
      </c>
      <c r="G67" s="105">
        <f t="shared" si="3"/>
        <v>67.8</v>
      </c>
      <c r="H67" s="105">
        <f t="shared" ref="H67:H93" si="4">F67*(E67+G67)</f>
        <v>3638.5999999999995</v>
      </c>
    </row>
    <row r="68" spans="1:8">
      <c r="A68" s="90" t="s">
        <v>244</v>
      </c>
      <c r="B68" s="89" t="s">
        <v>267</v>
      </c>
      <c r="C68" s="89" t="s">
        <v>243</v>
      </c>
      <c r="D68" s="89">
        <v>2006</v>
      </c>
      <c r="E68" s="107">
        <v>472</v>
      </c>
      <c r="F68" s="89">
        <v>8</v>
      </c>
      <c r="G68" s="105">
        <f t="shared" si="3"/>
        <v>56.64</v>
      </c>
      <c r="H68" s="105">
        <f t="shared" si="4"/>
        <v>4229.12</v>
      </c>
    </row>
    <row r="69" spans="1:8">
      <c r="A69" s="90" t="s">
        <v>247</v>
      </c>
      <c r="B69" s="89" t="s">
        <v>268</v>
      </c>
      <c r="C69" s="89" t="s">
        <v>246</v>
      </c>
      <c r="D69" s="89">
        <v>2001</v>
      </c>
      <c r="E69" s="107">
        <v>589</v>
      </c>
      <c r="F69" s="89">
        <v>9</v>
      </c>
      <c r="G69" s="105">
        <f t="shared" si="3"/>
        <v>76.570000000000007</v>
      </c>
      <c r="H69" s="105">
        <f t="shared" si="4"/>
        <v>5990.13</v>
      </c>
    </row>
    <row r="70" spans="1:8">
      <c r="A70" s="90" t="s">
        <v>250</v>
      </c>
      <c r="B70" s="89" t="s">
        <v>269</v>
      </c>
      <c r="C70" s="106" t="s">
        <v>249</v>
      </c>
      <c r="D70" s="89">
        <v>2009</v>
      </c>
      <c r="E70" s="107">
        <v>529.87</v>
      </c>
      <c r="F70" s="89">
        <v>10</v>
      </c>
      <c r="G70" s="105">
        <f t="shared" si="3"/>
        <v>132.4675</v>
      </c>
      <c r="H70" s="105">
        <f t="shared" si="4"/>
        <v>6623.375</v>
      </c>
    </row>
    <row r="71" spans="1:8">
      <c r="A71" s="90" t="s">
        <v>253</v>
      </c>
      <c r="B71" s="89" t="s">
        <v>242</v>
      </c>
      <c r="C71" s="106" t="s">
        <v>252</v>
      </c>
      <c r="D71" s="89">
        <v>2002</v>
      </c>
      <c r="E71" s="107">
        <v>854.25</v>
      </c>
      <c r="F71" s="89">
        <v>11</v>
      </c>
      <c r="G71" s="105">
        <f t="shared" si="3"/>
        <v>290.44499999999999</v>
      </c>
      <c r="H71" s="105">
        <f t="shared" si="4"/>
        <v>12591.644999999999</v>
      </c>
    </row>
    <row r="72" spans="1:8">
      <c r="A72" s="90" t="s">
        <v>241</v>
      </c>
      <c r="B72" s="89" t="s">
        <v>245</v>
      </c>
      <c r="C72" s="89" t="s">
        <v>255</v>
      </c>
      <c r="D72" s="106">
        <v>2009</v>
      </c>
      <c r="E72" s="107">
        <v>5691</v>
      </c>
      <c r="F72" s="89">
        <v>12</v>
      </c>
      <c r="G72" s="105">
        <f t="shared" si="3"/>
        <v>853.65</v>
      </c>
      <c r="H72" s="105">
        <f t="shared" si="4"/>
        <v>78535.799999999988</v>
      </c>
    </row>
    <row r="73" spans="1:8">
      <c r="A73" s="90" t="s">
        <v>244</v>
      </c>
      <c r="B73" s="89" t="s">
        <v>248</v>
      </c>
      <c r="C73" s="89" t="s">
        <v>257</v>
      </c>
      <c r="D73" s="106">
        <v>2008</v>
      </c>
      <c r="E73" s="107">
        <v>253.69</v>
      </c>
      <c r="F73" s="89">
        <v>13</v>
      </c>
      <c r="G73" s="105">
        <f t="shared" si="3"/>
        <v>30.442799999999998</v>
      </c>
      <c r="H73" s="105">
        <f t="shared" si="4"/>
        <v>3693.7263999999996</v>
      </c>
    </row>
    <row r="74" spans="1:8">
      <c r="A74" s="90" t="s">
        <v>247</v>
      </c>
      <c r="B74" s="89" t="s">
        <v>251</v>
      </c>
      <c r="C74" s="106" t="s">
        <v>259</v>
      </c>
      <c r="D74" s="106">
        <v>2008</v>
      </c>
      <c r="E74" s="107">
        <v>365.25</v>
      </c>
      <c r="F74" s="89">
        <v>14</v>
      </c>
      <c r="G74" s="105">
        <f t="shared" si="3"/>
        <v>47.482500000000002</v>
      </c>
      <c r="H74" s="105">
        <f t="shared" si="4"/>
        <v>5778.2550000000001</v>
      </c>
    </row>
    <row r="75" spans="1:8">
      <c r="A75" s="90" t="s">
        <v>250</v>
      </c>
      <c r="B75" s="89" t="s">
        <v>254</v>
      </c>
      <c r="C75" s="89" t="s">
        <v>261</v>
      </c>
      <c r="D75" s="106">
        <v>2007</v>
      </c>
      <c r="E75" s="107">
        <v>490.25</v>
      </c>
      <c r="F75" s="89">
        <v>15</v>
      </c>
      <c r="G75" s="105">
        <f t="shared" si="3"/>
        <v>122.5625</v>
      </c>
      <c r="H75" s="105">
        <f t="shared" si="4"/>
        <v>9192.1875</v>
      </c>
    </row>
    <row r="76" spans="1:8">
      <c r="A76" s="90" t="s">
        <v>253</v>
      </c>
      <c r="B76" s="89" t="s">
        <v>266</v>
      </c>
      <c r="C76" s="106" t="s">
        <v>263</v>
      </c>
      <c r="D76" s="106">
        <v>2001</v>
      </c>
      <c r="E76" s="107">
        <v>615.25</v>
      </c>
      <c r="F76" s="89">
        <v>16</v>
      </c>
      <c r="G76" s="105">
        <f t="shared" si="3"/>
        <v>209.185</v>
      </c>
      <c r="H76" s="105">
        <f t="shared" si="4"/>
        <v>13190.96</v>
      </c>
    </row>
    <row r="77" spans="1:8">
      <c r="A77" s="90" t="s">
        <v>241</v>
      </c>
      <c r="B77" s="89" t="s">
        <v>267</v>
      </c>
      <c r="C77" s="106" t="s">
        <v>264</v>
      </c>
      <c r="D77" s="106">
        <v>2003</v>
      </c>
      <c r="E77" s="107">
        <v>740.25</v>
      </c>
      <c r="F77" s="89">
        <v>17</v>
      </c>
      <c r="G77" s="105">
        <f t="shared" si="3"/>
        <v>111.03749999999999</v>
      </c>
      <c r="H77" s="105">
        <f t="shared" si="4"/>
        <v>14471.887500000001</v>
      </c>
    </row>
    <row r="78" spans="1:8">
      <c r="A78" s="90" t="s">
        <v>244</v>
      </c>
      <c r="B78" s="89" t="s">
        <v>268</v>
      </c>
      <c r="C78" s="106" t="s">
        <v>265</v>
      </c>
      <c r="D78" s="106">
        <v>2002</v>
      </c>
      <c r="E78" s="107">
        <v>865.25</v>
      </c>
      <c r="F78" s="89">
        <v>18</v>
      </c>
      <c r="G78" s="105">
        <f t="shared" si="3"/>
        <v>103.83</v>
      </c>
      <c r="H78" s="105">
        <f t="shared" si="4"/>
        <v>17443.440000000002</v>
      </c>
    </row>
    <row r="79" spans="1:8">
      <c r="A79" s="90" t="s">
        <v>247</v>
      </c>
      <c r="B79" s="89" t="s">
        <v>269</v>
      </c>
      <c r="C79" s="89" t="s">
        <v>243</v>
      </c>
      <c r="D79" s="106">
        <v>2003</v>
      </c>
      <c r="E79" s="107">
        <v>990.25</v>
      </c>
      <c r="F79" s="89">
        <v>19</v>
      </c>
      <c r="G79" s="105">
        <f t="shared" si="3"/>
        <v>128.73250000000002</v>
      </c>
      <c r="H79" s="105">
        <f t="shared" si="4"/>
        <v>21260.667500000003</v>
      </c>
    </row>
    <row r="80" spans="1:8">
      <c r="A80" s="90" t="s">
        <v>250</v>
      </c>
      <c r="B80" s="89" t="s">
        <v>242</v>
      </c>
      <c r="C80" s="89" t="s">
        <v>246</v>
      </c>
      <c r="D80" s="106">
        <v>2008</v>
      </c>
      <c r="E80" s="107">
        <v>1115.25</v>
      </c>
      <c r="F80" s="89">
        <v>20</v>
      </c>
      <c r="G80" s="105">
        <f t="shared" si="3"/>
        <v>278.8125</v>
      </c>
      <c r="H80" s="105">
        <f t="shared" si="4"/>
        <v>27881.25</v>
      </c>
    </row>
    <row r="81" spans="1:8">
      <c r="A81" s="90" t="s">
        <v>253</v>
      </c>
      <c r="B81" s="89" t="s">
        <v>245</v>
      </c>
      <c r="C81" s="106" t="s">
        <v>249</v>
      </c>
      <c r="D81" s="106">
        <v>2007</v>
      </c>
      <c r="E81" s="107">
        <v>1240.25</v>
      </c>
      <c r="F81" s="89">
        <v>21</v>
      </c>
      <c r="G81" s="105">
        <f t="shared" si="3"/>
        <v>421.685</v>
      </c>
      <c r="H81" s="105">
        <f t="shared" si="4"/>
        <v>34900.635000000002</v>
      </c>
    </row>
    <row r="82" spans="1:8">
      <c r="A82" s="90" t="s">
        <v>241</v>
      </c>
      <c r="B82" s="89" t="s">
        <v>248</v>
      </c>
      <c r="C82" s="106" t="s">
        <v>252</v>
      </c>
      <c r="D82" s="106">
        <v>2001</v>
      </c>
      <c r="E82" s="107">
        <v>1365.25</v>
      </c>
      <c r="F82" s="89">
        <v>22</v>
      </c>
      <c r="G82" s="105">
        <f t="shared" si="3"/>
        <v>204.78749999999999</v>
      </c>
      <c r="H82" s="105">
        <f t="shared" si="4"/>
        <v>34540.824999999997</v>
      </c>
    </row>
    <row r="83" spans="1:8">
      <c r="A83" s="90" t="s">
        <v>244</v>
      </c>
      <c r="B83" s="89" t="s">
        <v>251</v>
      </c>
      <c r="C83" s="89" t="s">
        <v>255</v>
      </c>
      <c r="D83" s="89">
        <v>1993</v>
      </c>
      <c r="E83" s="107">
        <v>1490.25</v>
      </c>
      <c r="F83" s="89">
        <v>23</v>
      </c>
      <c r="G83" s="105">
        <f t="shared" si="3"/>
        <v>178.82999999999998</v>
      </c>
      <c r="H83" s="105">
        <f t="shared" si="4"/>
        <v>38388.839999999997</v>
      </c>
    </row>
    <row r="84" spans="1:8">
      <c r="A84" s="90" t="s">
        <v>247</v>
      </c>
      <c r="B84" s="89" t="s">
        <v>254</v>
      </c>
      <c r="C84" s="89" t="s">
        <v>257</v>
      </c>
      <c r="D84" s="89">
        <v>2006</v>
      </c>
      <c r="E84" s="107">
        <v>1615.25</v>
      </c>
      <c r="F84" s="89">
        <v>24</v>
      </c>
      <c r="G84" s="105">
        <f t="shared" si="3"/>
        <v>209.98250000000002</v>
      </c>
      <c r="H84" s="105">
        <f t="shared" si="4"/>
        <v>43805.58</v>
      </c>
    </row>
    <row r="85" spans="1:8">
      <c r="A85" s="90" t="s">
        <v>250</v>
      </c>
      <c r="B85" s="89" t="s">
        <v>266</v>
      </c>
      <c r="C85" s="106" t="s">
        <v>259</v>
      </c>
      <c r="D85" s="89">
        <v>2001</v>
      </c>
      <c r="E85" s="107">
        <v>1740.25</v>
      </c>
      <c r="F85" s="89">
        <v>25</v>
      </c>
      <c r="G85" s="105">
        <f t="shared" si="3"/>
        <v>435.0625</v>
      </c>
      <c r="H85" s="105">
        <f t="shared" si="4"/>
        <v>54382.8125</v>
      </c>
    </row>
    <row r="86" spans="1:8">
      <c r="A86" s="90" t="s">
        <v>253</v>
      </c>
      <c r="B86" s="89" t="s">
        <v>267</v>
      </c>
      <c r="C86" s="89" t="s">
        <v>261</v>
      </c>
      <c r="D86" s="89">
        <v>2009</v>
      </c>
      <c r="E86" s="107">
        <v>1865.25</v>
      </c>
      <c r="F86" s="89">
        <v>26</v>
      </c>
      <c r="G86" s="105">
        <f t="shared" si="3"/>
        <v>634.18500000000006</v>
      </c>
      <c r="H86" s="105">
        <f t="shared" si="4"/>
        <v>64985.31</v>
      </c>
    </row>
    <row r="87" spans="1:8">
      <c r="A87" s="90" t="s">
        <v>241</v>
      </c>
      <c r="B87" s="89" t="s">
        <v>268</v>
      </c>
      <c r="C87" s="106" t="s">
        <v>263</v>
      </c>
      <c r="D87" s="89">
        <v>2002</v>
      </c>
      <c r="E87" s="107">
        <v>1990.25</v>
      </c>
      <c r="F87" s="89">
        <v>27</v>
      </c>
      <c r="G87" s="105">
        <f t="shared" si="3"/>
        <v>298.53749999999997</v>
      </c>
      <c r="H87" s="105">
        <f t="shared" si="4"/>
        <v>61797.262499999997</v>
      </c>
    </row>
    <row r="88" spans="1:8">
      <c r="A88" s="90" t="s">
        <v>244</v>
      </c>
      <c r="B88" s="89" t="s">
        <v>269</v>
      </c>
      <c r="C88" s="106" t="s">
        <v>264</v>
      </c>
      <c r="D88" s="106">
        <v>2009</v>
      </c>
      <c r="E88" s="107">
        <v>2115.25</v>
      </c>
      <c r="F88" s="89">
        <v>28</v>
      </c>
      <c r="G88" s="105">
        <f t="shared" si="3"/>
        <v>253.82999999999998</v>
      </c>
      <c r="H88" s="105">
        <f t="shared" si="4"/>
        <v>66334.239999999991</v>
      </c>
    </row>
    <row r="89" spans="1:8">
      <c r="A89" s="90" t="s">
        <v>247</v>
      </c>
      <c r="B89" s="89" t="s">
        <v>242</v>
      </c>
      <c r="C89" s="106" t="s">
        <v>265</v>
      </c>
      <c r="D89" s="106">
        <v>2008</v>
      </c>
      <c r="E89" s="107">
        <v>1202</v>
      </c>
      <c r="F89" s="89">
        <v>29</v>
      </c>
      <c r="G89" s="105">
        <f t="shared" si="3"/>
        <v>156.26000000000002</v>
      </c>
      <c r="H89" s="105">
        <f t="shared" si="4"/>
        <v>39389.54</v>
      </c>
    </row>
    <row r="90" spans="1:8">
      <c r="A90" s="90" t="s">
        <v>250</v>
      </c>
      <c r="B90" s="89" t="s">
        <v>245</v>
      </c>
      <c r="C90" s="89" t="s">
        <v>243</v>
      </c>
      <c r="D90" s="106">
        <v>2008</v>
      </c>
      <c r="E90" s="107">
        <v>2365.25</v>
      </c>
      <c r="F90" s="89">
        <v>30</v>
      </c>
      <c r="G90" s="105">
        <f t="shared" si="3"/>
        <v>591.3125</v>
      </c>
      <c r="H90" s="105">
        <f t="shared" si="4"/>
        <v>88696.875</v>
      </c>
    </row>
    <row r="91" spans="1:8">
      <c r="A91" s="90" t="s">
        <v>253</v>
      </c>
      <c r="B91" s="89" t="s">
        <v>242</v>
      </c>
      <c r="C91" s="89" t="s">
        <v>246</v>
      </c>
      <c r="D91" s="106">
        <v>2007</v>
      </c>
      <c r="E91" s="107">
        <v>2490.25</v>
      </c>
      <c r="F91" s="89">
        <v>31</v>
      </c>
      <c r="G91" s="105">
        <f t="shared" si="3"/>
        <v>846.68500000000006</v>
      </c>
      <c r="H91" s="105">
        <f t="shared" si="4"/>
        <v>103444.985</v>
      </c>
    </row>
    <row r="92" spans="1:8">
      <c r="A92" s="90" t="s">
        <v>241</v>
      </c>
      <c r="B92" s="89" t="s">
        <v>251</v>
      </c>
      <c r="C92" s="106" t="s">
        <v>249</v>
      </c>
      <c r="D92" s="106">
        <v>2001</v>
      </c>
      <c r="E92" s="107">
        <v>236</v>
      </c>
      <c r="F92" s="89">
        <v>32</v>
      </c>
      <c r="G92" s="105">
        <f t="shared" si="3"/>
        <v>35.4</v>
      </c>
      <c r="H92" s="105">
        <f t="shared" si="4"/>
        <v>8684.7999999999993</v>
      </c>
    </row>
    <row r="93" spans="1:8">
      <c r="A93" s="90" t="s">
        <v>244</v>
      </c>
      <c r="B93" s="89" t="s">
        <v>254</v>
      </c>
      <c r="C93" s="106" t="s">
        <v>252</v>
      </c>
      <c r="D93" s="106">
        <v>2003</v>
      </c>
      <c r="E93" s="107">
        <v>2740.25</v>
      </c>
      <c r="F93" s="89">
        <v>33</v>
      </c>
      <c r="G93" s="105">
        <f t="shared" si="3"/>
        <v>328.83</v>
      </c>
      <c r="H93" s="105">
        <f t="shared" si="4"/>
        <v>101279.64</v>
      </c>
    </row>
  </sheetData>
  <dataValidations count="1">
    <dataValidation type="date" allowBlank="1" showInputMessage="1" showErrorMessage="1" sqref="D2:D71 IZ2:IZ71 SV2:SV71 ACR2:ACR71 AMN2:AMN71 AWJ2:AWJ71 BGF2:BGF71 BQB2:BQB71 BZX2:BZX71 CJT2:CJT71 CTP2:CTP71 DDL2:DDL71 DNH2:DNH71 DXD2:DXD71 EGZ2:EGZ71 EQV2:EQV71 FAR2:FAR71 FKN2:FKN71 FUJ2:FUJ71 GEF2:GEF71 GOB2:GOB71 GXX2:GXX71 HHT2:HHT71 HRP2:HRP71 IBL2:IBL71 ILH2:ILH71 IVD2:IVD71 JEZ2:JEZ71 JOV2:JOV71 JYR2:JYR71 KIN2:KIN71 KSJ2:KSJ71 LCF2:LCF71 LMB2:LMB71 LVX2:LVX71 MFT2:MFT71 MPP2:MPP71 MZL2:MZL71 NJH2:NJH71 NTD2:NTD71 OCZ2:OCZ71 OMV2:OMV71 OWR2:OWR71 PGN2:PGN71 PQJ2:PQJ71 QAF2:QAF71 QKB2:QKB71 QTX2:QTX71 RDT2:RDT71 RNP2:RNP71 RXL2:RXL71 SHH2:SHH71 SRD2:SRD71 TAZ2:TAZ71 TKV2:TKV71 TUR2:TUR71 UEN2:UEN71 UOJ2:UOJ71 UYF2:UYF71 VIB2:VIB71 VRX2:VRX71 WBT2:WBT71 WLP2:WLP71 WVL2:WVL71 D65538:D65607 IZ65538:IZ65607 SV65538:SV65607 ACR65538:ACR65607 AMN65538:AMN65607 AWJ65538:AWJ65607 BGF65538:BGF65607 BQB65538:BQB65607 BZX65538:BZX65607 CJT65538:CJT65607 CTP65538:CTP65607 DDL65538:DDL65607 DNH65538:DNH65607 DXD65538:DXD65607 EGZ65538:EGZ65607 EQV65538:EQV65607 FAR65538:FAR65607 FKN65538:FKN65607 FUJ65538:FUJ65607 GEF65538:GEF65607 GOB65538:GOB65607 GXX65538:GXX65607 HHT65538:HHT65607 HRP65538:HRP65607 IBL65538:IBL65607 ILH65538:ILH65607 IVD65538:IVD65607 JEZ65538:JEZ65607 JOV65538:JOV65607 JYR65538:JYR65607 KIN65538:KIN65607 KSJ65538:KSJ65607 LCF65538:LCF65607 LMB65538:LMB65607 LVX65538:LVX65607 MFT65538:MFT65607 MPP65538:MPP65607 MZL65538:MZL65607 NJH65538:NJH65607 NTD65538:NTD65607 OCZ65538:OCZ65607 OMV65538:OMV65607 OWR65538:OWR65607 PGN65538:PGN65607 PQJ65538:PQJ65607 QAF65538:QAF65607 QKB65538:QKB65607 QTX65538:QTX65607 RDT65538:RDT65607 RNP65538:RNP65607 RXL65538:RXL65607 SHH65538:SHH65607 SRD65538:SRD65607 TAZ65538:TAZ65607 TKV65538:TKV65607 TUR65538:TUR65607 UEN65538:UEN65607 UOJ65538:UOJ65607 UYF65538:UYF65607 VIB65538:VIB65607 VRX65538:VRX65607 WBT65538:WBT65607 WLP65538:WLP65607 WVL65538:WVL65607 D131074:D131143 IZ131074:IZ131143 SV131074:SV131143 ACR131074:ACR131143 AMN131074:AMN131143 AWJ131074:AWJ131143 BGF131074:BGF131143 BQB131074:BQB131143 BZX131074:BZX131143 CJT131074:CJT131143 CTP131074:CTP131143 DDL131074:DDL131143 DNH131074:DNH131143 DXD131074:DXD131143 EGZ131074:EGZ131143 EQV131074:EQV131143 FAR131074:FAR131143 FKN131074:FKN131143 FUJ131074:FUJ131143 GEF131074:GEF131143 GOB131074:GOB131143 GXX131074:GXX131143 HHT131074:HHT131143 HRP131074:HRP131143 IBL131074:IBL131143 ILH131074:ILH131143 IVD131074:IVD131143 JEZ131074:JEZ131143 JOV131074:JOV131143 JYR131074:JYR131143 KIN131074:KIN131143 KSJ131074:KSJ131143 LCF131074:LCF131143 LMB131074:LMB131143 LVX131074:LVX131143 MFT131074:MFT131143 MPP131074:MPP131143 MZL131074:MZL131143 NJH131074:NJH131143 NTD131074:NTD131143 OCZ131074:OCZ131143 OMV131074:OMV131143 OWR131074:OWR131143 PGN131074:PGN131143 PQJ131074:PQJ131143 QAF131074:QAF131143 QKB131074:QKB131143 QTX131074:QTX131143 RDT131074:RDT131143 RNP131074:RNP131143 RXL131074:RXL131143 SHH131074:SHH131143 SRD131074:SRD131143 TAZ131074:TAZ131143 TKV131074:TKV131143 TUR131074:TUR131143 UEN131074:UEN131143 UOJ131074:UOJ131143 UYF131074:UYF131143 VIB131074:VIB131143 VRX131074:VRX131143 WBT131074:WBT131143 WLP131074:WLP131143 WVL131074:WVL131143 D196610:D196679 IZ196610:IZ196679 SV196610:SV196679 ACR196610:ACR196679 AMN196610:AMN196679 AWJ196610:AWJ196679 BGF196610:BGF196679 BQB196610:BQB196679 BZX196610:BZX196679 CJT196610:CJT196679 CTP196610:CTP196679 DDL196610:DDL196679 DNH196610:DNH196679 DXD196610:DXD196679 EGZ196610:EGZ196679 EQV196610:EQV196679 FAR196610:FAR196679 FKN196610:FKN196679 FUJ196610:FUJ196679 GEF196610:GEF196679 GOB196610:GOB196679 GXX196610:GXX196679 HHT196610:HHT196679 HRP196610:HRP196679 IBL196610:IBL196679 ILH196610:ILH196679 IVD196610:IVD196679 JEZ196610:JEZ196679 JOV196610:JOV196679 JYR196610:JYR196679 KIN196610:KIN196679 KSJ196610:KSJ196679 LCF196610:LCF196679 LMB196610:LMB196679 LVX196610:LVX196679 MFT196610:MFT196679 MPP196610:MPP196679 MZL196610:MZL196679 NJH196610:NJH196679 NTD196610:NTD196679 OCZ196610:OCZ196679 OMV196610:OMV196679 OWR196610:OWR196679 PGN196610:PGN196679 PQJ196610:PQJ196679 QAF196610:QAF196679 QKB196610:QKB196679 QTX196610:QTX196679 RDT196610:RDT196679 RNP196610:RNP196679 RXL196610:RXL196679 SHH196610:SHH196679 SRD196610:SRD196679 TAZ196610:TAZ196679 TKV196610:TKV196679 TUR196610:TUR196679 UEN196610:UEN196679 UOJ196610:UOJ196679 UYF196610:UYF196679 VIB196610:VIB196679 VRX196610:VRX196679 WBT196610:WBT196679 WLP196610:WLP196679 WVL196610:WVL196679 D262146:D262215 IZ262146:IZ262215 SV262146:SV262215 ACR262146:ACR262215 AMN262146:AMN262215 AWJ262146:AWJ262215 BGF262146:BGF262215 BQB262146:BQB262215 BZX262146:BZX262215 CJT262146:CJT262215 CTP262146:CTP262215 DDL262146:DDL262215 DNH262146:DNH262215 DXD262146:DXD262215 EGZ262146:EGZ262215 EQV262146:EQV262215 FAR262146:FAR262215 FKN262146:FKN262215 FUJ262146:FUJ262215 GEF262146:GEF262215 GOB262146:GOB262215 GXX262146:GXX262215 HHT262146:HHT262215 HRP262146:HRP262215 IBL262146:IBL262215 ILH262146:ILH262215 IVD262146:IVD262215 JEZ262146:JEZ262215 JOV262146:JOV262215 JYR262146:JYR262215 KIN262146:KIN262215 KSJ262146:KSJ262215 LCF262146:LCF262215 LMB262146:LMB262215 LVX262146:LVX262215 MFT262146:MFT262215 MPP262146:MPP262215 MZL262146:MZL262215 NJH262146:NJH262215 NTD262146:NTD262215 OCZ262146:OCZ262215 OMV262146:OMV262215 OWR262146:OWR262215 PGN262146:PGN262215 PQJ262146:PQJ262215 QAF262146:QAF262215 QKB262146:QKB262215 QTX262146:QTX262215 RDT262146:RDT262215 RNP262146:RNP262215 RXL262146:RXL262215 SHH262146:SHH262215 SRD262146:SRD262215 TAZ262146:TAZ262215 TKV262146:TKV262215 TUR262146:TUR262215 UEN262146:UEN262215 UOJ262146:UOJ262215 UYF262146:UYF262215 VIB262146:VIB262215 VRX262146:VRX262215 WBT262146:WBT262215 WLP262146:WLP262215 WVL262146:WVL262215 D327682:D327751 IZ327682:IZ327751 SV327682:SV327751 ACR327682:ACR327751 AMN327682:AMN327751 AWJ327682:AWJ327751 BGF327682:BGF327751 BQB327682:BQB327751 BZX327682:BZX327751 CJT327682:CJT327751 CTP327682:CTP327751 DDL327682:DDL327751 DNH327682:DNH327751 DXD327682:DXD327751 EGZ327682:EGZ327751 EQV327682:EQV327751 FAR327682:FAR327751 FKN327682:FKN327751 FUJ327682:FUJ327751 GEF327682:GEF327751 GOB327682:GOB327751 GXX327682:GXX327751 HHT327682:HHT327751 HRP327682:HRP327751 IBL327682:IBL327751 ILH327682:ILH327751 IVD327682:IVD327751 JEZ327682:JEZ327751 JOV327682:JOV327751 JYR327682:JYR327751 KIN327682:KIN327751 KSJ327682:KSJ327751 LCF327682:LCF327751 LMB327682:LMB327751 LVX327682:LVX327751 MFT327682:MFT327751 MPP327682:MPP327751 MZL327682:MZL327751 NJH327682:NJH327751 NTD327682:NTD327751 OCZ327682:OCZ327751 OMV327682:OMV327751 OWR327682:OWR327751 PGN327682:PGN327751 PQJ327682:PQJ327751 QAF327682:QAF327751 QKB327682:QKB327751 QTX327682:QTX327751 RDT327682:RDT327751 RNP327682:RNP327751 RXL327682:RXL327751 SHH327682:SHH327751 SRD327682:SRD327751 TAZ327682:TAZ327751 TKV327682:TKV327751 TUR327682:TUR327751 UEN327682:UEN327751 UOJ327682:UOJ327751 UYF327682:UYF327751 VIB327682:VIB327751 VRX327682:VRX327751 WBT327682:WBT327751 WLP327682:WLP327751 WVL327682:WVL327751 D393218:D393287 IZ393218:IZ393287 SV393218:SV393287 ACR393218:ACR393287 AMN393218:AMN393287 AWJ393218:AWJ393287 BGF393218:BGF393287 BQB393218:BQB393287 BZX393218:BZX393287 CJT393218:CJT393287 CTP393218:CTP393287 DDL393218:DDL393287 DNH393218:DNH393287 DXD393218:DXD393287 EGZ393218:EGZ393287 EQV393218:EQV393287 FAR393218:FAR393287 FKN393218:FKN393287 FUJ393218:FUJ393287 GEF393218:GEF393287 GOB393218:GOB393287 GXX393218:GXX393287 HHT393218:HHT393287 HRP393218:HRP393287 IBL393218:IBL393287 ILH393218:ILH393287 IVD393218:IVD393287 JEZ393218:JEZ393287 JOV393218:JOV393287 JYR393218:JYR393287 KIN393218:KIN393287 KSJ393218:KSJ393287 LCF393218:LCF393287 LMB393218:LMB393287 LVX393218:LVX393287 MFT393218:MFT393287 MPP393218:MPP393287 MZL393218:MZL393287 NJH393218:NJH393287 NTD393218:NTD393287 OCZ393218:OCZ393287 OMV393218:OMV393287 OWR393218:OWR393287 PGN393218:PGN393287 PQJ393218:PQJ393287 QAF393218:QAF393287 QKB393218:QKB393287 QTX393218:QTX393287 RDT393218:RDT393287 RNP393218:RNP393287 RXL393218:RXL393287 SHH393218:SHH393287 SRD393218:SRD393287 TAZ393218:TAZ393287 TKV393218:TKV393287 TUR393218:TUR393287 UEN393218:UEN393287 UOJ393218:UOJ393287 UYF393218:UYF393287 VIB393218:VIB393287 VRX393218:VRX393287 WBT393218:WBT393287 WLP393218:WLP393287 WVL393218:WVL393287 D458754:D458823 IZ458754:IZ458823 SV458754:SV458823 ACR458754:ACR458823 AMN458754:AMN458823 AWJ458754:AWJ458823 BGF458754:BGF458823 BQB458754:BQB458823 BZX458754:BZX458823 CJT458754:CJT458823 CTP458754:CTP458823 DDL458754:DDL458823 DNH458754:DNH458823 DXD458754:DXD458823 EGZ458754:EGZ458823 EQV458754:EQV458823 FAR458754:FAR458823 FKN458754:FKN458823 FUJ458754:FUJ458823 GEF458754:GEF458823 GOB458754:GOB458823 GXX458754:GXX458823 HHT458754:HHT458823 HRP458754:HRP458823 IBL458754:IBL458823 ILH458754:ILH458823 IVD458754:IVD458823 JEZ458754:JEZ458823 JOV458754:JOV458823 JYR458754:JYR458823 KIN458754:KIN458823 KSJ458754:KSJ458823 LCF458754:LCF458823 LMB458754:LMB458823 LVX458754:LVX458823 MFT458754:MFT458823 MPP458754:MPP458823 MZL458754:MZL458823 NJH458754:NJH458823 NTD458754:NTD458823 OCZ458754:OCZ458823 OMV458754:OMV458823 OWR458754:OWR458823 PGN458754:PGN458823 PQJ458754:PQJ458823 QAF458754:QAF458823 QKB458754:QKB458823 QTX458754:QTX458823 RDT458754:RDT458823 RNP458754:RNP458823 RXL458754:RXL458823 SHH458754:SHH458823 SRD458754:SRD458823 TAZ458754:TAZ458823 TKV458754:TKV458823 TUR458754:TUR458823 UEN458754:UEN458823 UOJ458754:UOJ458823 UYF458754:UYF458823 VIB458754:VIB458823 VRX458754:VRX458823 WBT458754:WBT458823 WLP458754:WLP458823 WVL458754:WVL458823 D524290:D524359 IZ524290:IZ524359 SV524290:SV524359 ACR524290:ACR524359 AMN524290:AMN524359 AWJ524290:AWJ524359 BGF524290:BGF524359 BQB524290:BQB524359 BZX524290:BZX524359 CJT524290:CJT524359 CTP524290:CTP524359 DDL524290:DDL524359 DNH524290:DNH524359 DXD524290:DXD524359 EGZ524290:EGZ524359 EQV524290:EQV524359 FAR524290:FAR524359 FKN524290:FKN524359 FUJ524290:FUJ524359 GEF524290:GEF524359 GOB524290:GOB524359 GXX524290:GXX524359 HHT524290:HHT524359 HRP524290:HRP524359 IBL524290:IBL524359 ILH524290:ILH524359 IVD524290:IVD524359 JEZ524290:JEZ524359 JOV524290:JOV524359 JYR524290:JYR524359 KIN524290:KIN524359 KSJ524290:KSJ524359 LCF524290:LCF524359 LMB524290:LMB524359 LVX524290:LVX524359 MFT524290:MFT524359 MPP524290:MPP524359 MZL524290:MZL524359 NJH524290:NJH524359 NTD524290:NTD524359 OCZ524290:OCZ524359 OMV524290:OMV524359 OWR524290:OWR524359 PGN524290:PGN524359 PQJ524290:PQJ524359 QAF524290:QAF524359 QKB524290:QKB524359 QTX524290:QTX524359 RDT524290:RDT524359 RNP524290:RNP524359 RXL524290:RXL524359 SHH524290:SHH524359 SRD524290:SRD524359 TAZ524290:TAZ524359 TKV524290:TKV524359 TUR524290:TUR524359 UEN524290:UEN524359 UOJ524290:UOJ524359 UYF524290:UYF524359 VIB524290:VIB524359 VRX524290:VRX524359 WBT524290:WBT524359 WLP524290:WLP524359 WVL524290:WVL524359 D589826:D589895 IZ589826:IZ589895 SV589826:SV589895 ACR589826:ACR589895 AMN589826:AMN589895 AWJ589826:AWJ589895 BGF589826:BGF589895 BQB589826:BQB589895 BZX589826:BZX589895 CJT589826:CJT589895 CTP589826:CTP589895 DDL589826:DDL589895 DNH589826:DNH589895 DXD589826:DXD589895 EGZ589826:EGZ589895 EQV589826:EQV589895 FAR589826:FAR589895 FKN589826:FKN589895 FUJ589826:FUJ589895 GEF589826:GEF589895 GOB589826:GOB589895 GXX589826:GXX589895 HHT589826:HHT589895 HRP589826:HRP589895 IBL589826:IBL589895 ILH589826:ILH589895 IVD589826:IVD589895 JEZ589826:JEZ589895 JOV589826:JOV589895 JYR589826:JYR589895 KIN589826:KIN589895 KSJ589826:KSJ589895 LCF589826:LCF589895 LMB589826:LMB589895 LVX589826:LVX589895 MFT589826:MFT589895 MPP589826:MPP589895 MZL589826:MZL589895 NJH589826:NJH589895 NTD589826:NTD589895 OCZ589826:OCZ589895 OMV589826:OMV589895 OWR589826:OWR589895 PGN589826:PGN589895 PQJ589826:PQJ589895 QAF589826:QAF589895 QKB589826:QKB589895 QTX589826:QTX589895 RDT589826:RDT589895 RNP589826:RNP589895 RXL589826:RXL589895 SHH589826:SHH589895 SRD589826:SRD589895 TAZ589826:TAZ589895 TKV589826:TKV589895 TUR589826:TUR589895 UEN589826:UEN589895 UOJ589826:UOJ589895 UYF589826:UYF589895 VIB589826:VIB589895 VRX589826:VRX589895 WBT589826:WBT589895 WLP589826:WLP589895 WVL589826:WVL589895 D655362:D655431 IZ655362:IZ655431 SV655362:SV655431 ACR655362:ACR655431 AMN655362:AMN655431 AWJ655362:AWJ655431 BGF655362:BGF655431 BQB655362:BQB655431 BZX655362:BZX655431 CJT655362:CJT655431 CTP655362:CTP655431 DDL655362:DDL655431 DNH655362:DNH655431 DXD655362:DXD655431 EGZ655362:EGZ655431 EQV655362:EQV655431 FAR655362:FAR655431 FKN655362:FKN655431 FUJ655362:FUJ655431 GEF655362:GEF655431 GOB655362:GOB655431 GXX655362:GXX655431 HHT655362:HHT655431 HRP655362:HRP655431 IBL655362:IBL655431 ILH655362:ILH655431 IVD655362:IVD655431 JEZ655362:JEZ655431 JOV655362:JOV655431 JYR655362:JYR655431 KIN655362:KIN655431 KSJ655362:KSJ655431 LCF655362:LCF655431 LMB655362:LMB655431 LVX655362:LVX655431 MFT655362:MFT655431 MPP655362:MPP655431 MZL655362:MZL655431 NJH655362:NJH655431 NTD655362:NTD655431 OCZ655362:OCZ655431 OMV655362:OMV655431 OWR655362:OWR655431 PGN655362:PGN655431 PQJ655362:PQJ655431 QAF655362:QAF655431 QKB655362:QKB655431 QTX655362:QTX655431 RDT655362:RDT655431 RNP655362:RNP655431 RXL655362:RXL655431 SHH655362:SHH655431 SRD655362:SRD655431 TAZ655362:TAZ655431 TKV655362:TKV655431 TUR655362:TUR655431 UEN655362:UEN655431 UOJ655362:UOJ655431 UYF655362:UYF655431 VIB655362:VIB655431 VRX655362:VRX655431 WBT655362:WBT655431 WLP655362:WLP655431 WVL655362:WVL655431 D720898:D720967 IZ720898:IZ720967 SV720898:SV720967 ACR720898:ACR720967 AMN720898:AMN720967 AWJ720898:AWJ720967 BGF720898:BGF720967 BQB720898:BQB720967 BZX720898:BZX720967 CJT720898:CJT720967 CTP720898:CTP720967 DDL720898:DDL720967 DNH720898:DNH720967 DXD720898:DXD720967 EGZ720898:EGZ720967 EQV720898:EQV720967 FAR720898:FAR720967 FKN720898:FKN720967 FUJ720898:FUJ720967 GEF720898:GEF720967 GOB720898:GOB720967 GXX720898:GXX720967 HHT720898:HHT720967 HRP720898:HRP720967 IBL720898:IBL720967 ILH720898:ILH720967 IVD720898:IVD720967 JEZ720898:JEZ720967 JOV720898:JOV720967 JYR720898:JYR720967 KIN720898:KIN720967 KSJ720898:KSJ720967 LCF720898:LCF720967 LMB720898:LMB720967 LVX720898:LVX720967 MFT720898:MFT720967 MPP720898:MPP720967 MZL720898:MZL720967 NJH720898:NJH720967 NTD720898:NTD720967 OCZ720898:OCZ720967 OMV720898:OMV720967 OWR720898:OWR720967 PGN720898:PGN720967 PQJ720898:PQJ720967 QAF720898:QAF720967 QKB720898:QKB720967 QTX720898:QTX720967 RDT720898:RDT720967 RNP720898:RNP720967 RXL720898:RXL720967 SHH720898:SHH720967 SRD720898:SRD720967 TAZ720898:TAZ720967 TKV720898:TKV720967 TUR720898:TUR720967 UEN720898:UEN720967 UOJ720898:UOJ720967 UYF720898:UYF720967 VIB720898:VIB720967 VRX720898:VRX720967 WBT720898:WBT720967 WLP720898:WLP720967 WVL720898:WVL720967 D786434:D786503 IZ786434:IZ786503 SV786434:SV786503 ACR786434:ACR786503 AMN786434:AMN786503 AWJ786434:AWJ786503 BGF786434:BGF786503 BQB786434:BQB786503 BZX786434:BZX786503 CJT786434:CJT786503 CTP786434:CTP786503 DDL786434:DDL786503 DNH786434:DNH786503 DXD786434:DXD786503 EGZ786434:EGZ786503 EQV786434:EQV786503 FAR786434:FAR786503 FKN786434:FKN786503 FUJ786434:FUJ786503 GEF786434:GEF786503 GOB786434:GOB786503 GXX786434:GXX786503 HHT786434:HHT786503 HRP786434:HRP786503 IBL786434:IBL786503 ILH786434:ILH786503 IVD786434:IVD786503 JEZ786434:JEZ786503 JOV786434:JOV786503 JYR786434:JYR786503 KIN786434:KIN786503 KSJ786434:KSJ786503 LCF786434:LCF786503 LMB786434:LMB786503 LVX786434:LVX786503 MFT786434:MFT786503 MPP786434:MPP786503 MZL786434:MZL786503 NJH786434:NJH786503 NTD786434:NTD786503 OCZ786434:OCZ786503 OMV786434:OMV786503 OWR786434:OWR786503 PGN786434:PGN786503 PQJ786434:PQJ786503 QAF786434:QAF786503 QKB786434:QKB786503 QTX786434:QTX786503 RDT786434:RDT786503 RNP786434:RNP786503 RXL786434:RXL786503 SHH786434:SHH786503 SRD786434:SRD786503 TAZ786434:TAZ786503 TKV786434:TKV786503 TUR786434:TUR786503 UEN786434:UEN786503 UOJ786434:UOJ786503 UYF786434:UYF786503 VIB786434:VIB786503 VRX786434:VRX786503 WBT786434:WBT786503 WLP786434:WLP786503 WVL786434:WVL786503 D851970:D852039 IZ851970:IZ852039 SV851970:SV852039 ACR851970:ACR852039 AMN851970:AMN852039 AWJ851970:AWJ852039 BGF851970:BGF852039 BQB851970:BQB852039 BZX851970:BZX852039 CJT851970:CJT852039 CTP851970:CTP852039 DDL851970:DDL852039 DNH851970:DNH852039 DXD851970:DXD852039 EGZ851970:EGZ852039 EQV851970:EQV852039 FAR851970:FAR852039 FKN851970:FKN852039 FUJ851970:FUJ852039 GEF851970:GEF852039 GOB851970:GOB852039 GXX851970:GXX852039 HHT851970:HHT852039 HRP851970:HRP852039 IBL851970:IBL852039 ILH851970:ILH852039 IVD851970:IVD852039 JEZ851970:JEZ852039 JOV851970:JOV852039 JYR851970:JYR852039 KIN851970:KIN852039 KSJ851970:KSJ852039 LCF851970:LCF852039 LMB851970:LMB852039 LVX851970:LVX852039 MFT851970:MFT852039 MPP851970:MPP852039 MZL851970:MZL852039 NJH851970:NJH852039 NTD851970:NTD852039 OCZ851970:OCZ852039 OMV851970:OMV852039 OWR851970:OWR852039 PGN851970:PGN852039 PQJ851970:PQJ852039 QAF851970:QAF852039 QKB851970:QKB852039 QTX851970:QTX852039 RDT851970:RDT852039 RNP851970:RNP852039 RXL851970:RXL852039 SHH851970:SHH852039 SRD851970:SRD852039 TAZ851970:TAZ852039 TKV851970:TKV852039 TUR851970:TUR852039 UEN851970:UEN852039 UOJ851970:UOJ852039 UYF851970:UYF852039 VIB851970:VIB852039 VRX851970:VRX852039 WBT851970:WBT852039 WLP851970:WLP852039 WVL851970:WVL852039 D917506:D917575 IZ917506:IZ917575 SV917506:SV917575 ACR917506:ACR917575 AMN917506:AMN917575 AWJ917506:AWJ917575 BGF917506:BGF917575 BQB917506:BQB917575 BZX917506:BZX917575 CJT917506:CJT917575 CTP917506:CTP917575 DDL917506:DDL917575 DNH917506:DNH917575 DXD917506:DXD917575 EGZ917506:EGZ917575 EQV917506:EQV917575 FAR917506:FAR917575 FKN917506:FKN917575 FUJ917506:FUJ917575 GEF917506:GEF917575 GOB917506:GOB917575 GXX917506:GXX917575 HHT917506:HHT917575 HRP917506:HRP917575 IBL917506:IBL917575 ILH917506:ILH917575 IVD917506:IVD917575 JEZ917506:JEZ917575 JOV917506:JOV917575 JYR917506:JYR917575 KIN917506:KIN917575 KSJ917506:KSJ917575 LCF917506:LCF917575 LMB917506:LMB917575 LVX917506:LVX917575 MFT917506:MFT917575 MPP917506:MPP917575 MZL917506:MZL917575 NJH917506:NJH917575 NTD917506:NTD917575 OCZ917506:OCZ917575 OMV917506:OMV917575 OWR917506:OWR917575 PGN917506:PGN917575 PQJ917506:PQJ917575 QAF917506:QAF917575 QKB917506:QKB917575 QTX917506:QTX917575 RDT917506:RDT917575 RNP917506:RNP917575 RXL917506:RXL917575 SHH917506:SHH917575 SRD917506:SRD917575 TAZ917506:TAZ917575 TKV917506:TKV917575 TUR917506:TUR917575 UEN917506:UEN917575 UOJ917506:UOJ917575 UYF917506:UYF917575 VIB917506:VIB917575 VRX917506:VRX917575 WBT917506:WBT917575 WLP917506:WLP917575 WVL917506:WVL917575 D983042:D983111 IZ983042:IZ983111 SV983042:SV983111 ACR983042:ACR983111 AMN983042:AMN983111 AWJ983042:AWJ983111 BGF983042:BGF983111 BQB983042:BQB983111 BZX983042:BZX983111 CJT983042:CJT983111 CTP983042:CTP983111 DDL983042:DDL983111 DNH983042:DNH983111 DXD983042:DXD983111 EGZ983042:EGZ983111 EQV983042:EQV983111 FAR983042:FAR983111 FKN983042:FKN983111 FUJ983042:FUJ983111 GEF983042:GEF983111 GOB983042:GOB983111 GXX983042:GXX983111 HHT983042:HHT983111 HRP983042:HRP983111 IBL983042:IBL983111 ILH983042:ILH983111 IVD983042:IVD983111 JEZ983042:JEZ983111 JOV983042:JOV983111 JYR983042:JYR983111 KIN983042:KIN983111 KSJ983042:KSJ983111 LCF983042:LCF983111 LMB983042:LMB983111 LVX983042:LVX983111 MFT983042:MFT983111 MPP983042:MPP983111 MZL983042:MZL983111 NJH983042:NJH983111 NTD983042:NTD983111 OCZ983042:OCZ983111 OMV983042:OMV983111 OWR983042:OWR983111 PGN983042:PGN983111 PQJ983042:PQJ983111 QAF983042:QAF983111 QKB983042:QKB983111 QTX983042:QTX983111 RDT983042:RDT983111 RNP983042:RNP983111 RXL983042:RXL983111 SHH983042:SHH983111 SRD983042:SRD983111 TAZ983042:TAZ983111 TKV983042:TKV983111 TUR983042:TUR983111 UEN983042:UEN983111 UOJ983042:UOJ983111 UYF983042:UYF983111 VIB983042:VIB983111 VRX983042:VRX983111 WBT983042:WBT983111 WLP983042:WLP983111 WVL983042:WVL983111 D83:D87 IZ83:IZ87 SV83:SV87 ACR83:ACR87 AMN83:AMN87 AWJ83:AWJ87 BGF83:BGF87 BQB83:BQB87 BZX83:BZX87 CJT83:CJT87 CTP83:CTP87 DDL83:DDL87 DNH83:DNH87 DXD83:DXD87 EGZ83:EGZ87 EQV83:EQV87 FAR83:FAR87 FKN83:FKN87 FUJ83:FUJ87 GEF83:GEF87 GOB83:GOB87 GXX83:GXX87 HHT83:HHT87 HRP83:HRP87 IBL83:IBL87 ILH83:ILH87 IVD83:IVD87 JEZ83:JEZ87 JOV83:JOV87 JYR83:JYR87 KIN83:KIN87 KSJ83:KSJ87 LCF83:LCF87 LMB83:LMB87 LVX83:LVX87 MFT83:MFT87 MPP83:MPP87 MZL83:MZL87 NJH83:NJH87 NTD83:NTD87 OCZ83:OCZ87 OMV83:OMV87 OWR83:OWR87 PGN83:PGN87 PQJ83:PQJ87 QAF83:QAF87 QKB83:QKB87 QTX83:QTX87 RDT83:RDT87 RNP83:RNP87 RXL83:RXL87 SHH83:SHH87 SRD83:SRD87 TAZ83:TAZ87 TKV83:TKV87 TUR83:TUR87 UEN83:UEN87 UOJ83:UOJ87 UYF83:UYF87 VIB83:VIB87 VRX83:VRX87 WBT83:WBT87 WLP83:WLP87 WVL83:WVL87 D65619:D65623 IZ65619:IZ65623 SV65619:SV65623 ACR65619:ACR65623 AMN65619:AMN65623 AWJ65619:AWJ65623 BGF65619:BGF65623 BQB65619:BQB65623 BZX65619:BZX65623 CJT65619:CJT65623 CTP65619:CTP65623 DDL65619:DDL65623 DNH65619:DNH65623 DXD65619:DXD65623 EGZ65619:EGZ65623 EQV65619:EQV65623 FAR65619:FAR65623 FKN65619:FKN65623 FUJ65619:FUJ65623 GEF65619:GEF65623 GOB65619:GOB65623 GXX65619:GXX65623 HHT65619:HHT65623 HRP65619:HRP65623 IBL65619:IBL65623 ILH65619:ILH65623 IVD65619:IVD65623 JEZ65619:JEZ65623 JOV65619:JOV65623 JYR65619:JYR65623 KIN65619:KIN65623 KSJ65619:KSJ65623 LCF65619:LCF65623 LMB65619:LMB65623 LVX65619:LVX65623 MFT65619:MFT65623 MPP65619:MPP65623 MZL65619:MZL65623 NJH65619:NJH65623 NTD65619:NTD65623 OCZ65619:OCZ65623 OMV65619:OMV65623 OWR65619:OWR65623 PGN65619:PGN65623 PQJ65619:PQJ65623 QAF65619:QAF65623 QKB65619:QKB65623 QTX65619:QTX65623 RDT65619:RDT65623 RNP65619:RNP65623 RXL65619:RXL65623 SHH65619:SHH65623 SRD65619:SRD65623 TAZ65619:TAZ65623 TKV65619:TKV65623 TUR65619:TUR65623 UEN65619:UEN65623 UOJ65619:UOJ65623 UYF65619:UYF65623 VIB65619:VIB65623 VRX65619:VRX65623 WBT65619:WBT65623 WLP65619:WLP65623 WVL65619:WVL65623 D131155:D131159 IZ131155:IZ131159 SV131155:SV131159 ACR131155:ACR131159 AMN131155:AMN131159 AWJ131155:AWJ131159 BGF131155:BGF131159 BQB131155:BQB131159 BZX131155:BZX131159 CJT131155:CJT131159 CTP131155:CTP131159 DDL131155:DDL131159 DNH131155:DNH131159 DXD131155:DXD131159 EGZ131155:EGZ131159 EQV131155:EQV131159 FAR131155:FAR131159 FKN131155:FKN131159 FUJ131155:FUJ131159 GEF131155:GEF131159 GOB131155:GOB131159 GXX131155:GXX131159 HHT131155:HHT131159 HRP131155:HRP131159 IBL131155:IBL131159 ILH131155:ILH131159 IVD131155:IVD131159 JEZ131155:JEZ131159 JOV131155:JOV131159 JYR131155:JYR131159 KIN131155:KIN131159 KSJ131155:KSJ131159 LCF131155:LCF131159 LMB131155:LMB131159 LVX131155:LVX131159 MFT131155:MFT131159 MPP131155:MPP131159 MZL131155:MZL131159 NJH131155:NJH131159 NTD131155:NTD131159 OCZ131155:OCZ131159 OMV131155:OMV131159 OWR131155:OWR131159 PGN131155:PGN131159 PQJ131155:PQJ131159 QAF131155:QAF131159 QKB131155:QKB131159 QTX131155:QTX131159 RDT131155:RDT131159 RNP131155:RNP131159 RXL131155:RXL131159 SHH131155:SHH131159 SRD131155:SRD131159 TAZ131155:TAZ131159 TKV131155:TKV131159 TUR131155:TUR131159 UEN131155:UEN131159 UOJ131155:UOJ131159 UYF131155:UYF131159 VIB131155:VIB131159 VRX131155:VRX131159 WBT131155:WBT131159 WLP131155:WLP131159 WVL131155:WVL131159 D196691:D196695 IZ196691:IZ196695 SV196691:SV196695 ACR196691:ACR196695 AMN196691:AMN196695 AWJ196691:AWJ196695 BGF196691:BGF196695 BQB196691:BQB196695 BZX196691:BZX196695 CJT196691:CJT196695 CTP196691:CTP196695 DDL196691:DDL196695 DNH196691:DNH196695 DXD196691:DXD196695 EGZ196691:EGZ196695 EQV196691:EQV196695 FAR196691:FAR196695 FKN196691:FKN196695 FUJ196691:FUJ196695 GEF196691:GEF196695 GOB196691:GOB196695 GXX196691:GXX196695 HHT196691:HHT196695 HRP196691:HRP196695 IBL196691:IBL196695 ILH196691:ILH196695 IVD196691:IVD196695 JEZ196691:JEZ196695 JOV196691:JOV196695 JYR196691:JYR196695 KIN196691:KIN196695 KSJ196691:KSJ196695 LCF196691:LCF196695 LMB196691:LMB196695 LVX196691:LVX196695 MFT196691:MFT196695 MPP196691:MPP196695 MZL196691:MZL196695 NJH196691:NJH196695 NTD196691:NTD196695 OCZ196691:OCZ196695 OMV196691:OMV196695 OWR196691:OWR196695 PGN196691:PGN196695 PQJ196691:PQJ196695 QAF196691:QAF196695 QKB196691:QKB196695 QTX196691:QTX196695 RDT196691:RDT196695 RNP196691:RNP196695 RXL196691:RXL196695 SHH196691:SHH196695 SRD196691:SRD196695 TAZ196691:TAZ196695 TKV196691:TKV196695 TUR196691:TUR196695 UEN196691:UEN196695 UOJ196691:UOJ196695 UYF196691:UYF196695 VIB196691:VIB196695 VRX196691:VRX196695 WBT196691:WBT196695 WLP196691:WLP196695 WVL196691:WVL196695 D262227:D262231 IZ262227:IZ262231 SV262227:SV262231 ACR262227:ACR262231 AMN262227:AMN262231 AWJ262227:AWJ262231 BGF262227:BGF262231 BQB262227:BQB262231 BZX262227:BZX262231 CJT262227:CJT262231 CTP262227:CTP262231 DDL262227:DDL262231 DNH262227:DNH262231 DXD262227:DXD262231 EGZ262227:EGZ262231 EQV262227:EQV262231 FAR262227:FAR262231 FKN262227:FKN262231 FUJ262227:FUJ262231 GEF262227:GEF262231 GOB262227:GOB262231 GXX262227:GXX262231 HHT262227:HHT262231 HRP262227:HRP262231 IBL262227:IBL262231 ILH262227:ILH262231 IVD262227:IVD262231 JEZ262227:JEZ262231 JOV262227:JOV262231 JYR262227:JYR262231 KIN262227:KIN262231 KSJ262227:KSJ262231 LCF262227:LCF262231 LMB262227:LMB262231 LVX262227:LVX262231 MFT262227:MFT262231 MPP262227:MPP262231 MZL262227:MZL262231 NJH262227:NJH262231 NTD262227:NTD262231 OCZ262227:OCZ262231 OMV262227:OMV262231 OWR262227:OWR262231 PGN262227:PGN262231 PQJ262227:PQJ262231 QAF262227:QAF262231 QKB262227:QKB262231 QTX262227:QTX262231 RDT262227:RDT262231 RNP262227:RNP262231 RXL262227:RXL262231 SHH262227:SHH262231 SRD262227:SRD262231 TAZ262227:TAZ262231 TKV262227:TKV262231 TUR262227:TUR262231 UEN262227:UEN262231 UOJ262227:UOJ262231 UYF262227:UYF262231 VIB262227:VIB262231 VRX262227:VRX262231 WBT262227:WBT262231 WLP262227:WLP262231 WVL262227:WVL262231 D327763:D327767 IZ327763:IZ327767 SV327763:SV327767 ACR327763:ACR327767 AMN327763:AMN327767 AWJ327763:AWJ327767 BGF327763:BGF327767 BQB327763:BQB327767 BZX327763:BZX327767 CJT327763:CJT327767 CTP327763:CTP327767 DDL327763:DDL327767 DNH327763:DNH327767 DXD327763:DXD327767 EGZ327763:EGZ327767 EQV327763:EQV327767 FAR327763:FAR327767 FKN327763:FKN327767 FUJ327763:FUJ327767 GEF327763:GEF327767 GOB327763:GOB327767 GXX327763:GXX327767 HHT327763:HHT327767 HRP327763:HRP327767 IBL327763:IBL327767 ILH327763:ILH327767 IVD327763:IVD327767 JEZ327763:JEZ327767 JOV327763:JOV327767 JYR327763:JYR327767 KIN327763:KIN327767 KSJ327763:KSJ327767 LCF327763:LCF327767 LMB327763:LMB327767 LVX327763:LVX327767 MFT327763:MFT327767 MPP327763:MPP327767 MZL327763:MZL327767 NJH327763:NJH327767 NTD327763:NTD327767 OCZ327763:OCZ327767 OMV327763:OMV327767 OWR327763:OWR327767 PGN327763:PGN327767 PQJ327763:PQJ327767 QAF327763:QAF327767 QKB327763:QKB327767 QTX327763:QTX327767 RDT327763:RDT327767 RNP327763:RNP327767 RXL327763:RXL327767 SHH327763:SHH327767 SRD327763:SRD327767 TAZ327763:TAZ327767 TKV327763:TKV327767 TUR327763:TUR327767 UEN327763:UEN327767 UOJ327763:UOJ327767 UYF327763:UYF327767 VIB327763:VIB327767 VRX327763:VRX327767 WBT327763:WBT327767 WLP327763:WLP327767 WVL327763:WVL327767 D393299:D393303 IZ393299:IZ393303 SV393299:SV393303 ACR393299:ACR393303 AMN393299:AMN393303 AWJ393299:AWJ393303 BGF393299:BGF393303 BQB393299:BQB393303 BZX393299:BZX393303 CJT393299:CJT393303 CTP393299:CTP393303 DDL393299:DDL393303 DNH393299:DNH393303 DXD393299:DXD393303 EGZ393299:EGZ393303 EQV393299:EQV393303 FAR393299:FAR393303 FKN393299:FKN393303 FUJ393299:FUJ393303 GEF393299:GEF393303 GOB393299:GOB393303 GXX393299:GXX393303 HHT393299:HHT393303 HRP393299:HRP393303 IBL393299:IBL393303 ILH393299:ILH393303 IVD393299:IVD393303 JEZ393299:JEZ393303 JOV393299:JOV393303 JYR393299:JYR393303 KIN393299:KIN393303 KSJ393299:KSJ393303 LCF393299:LCF393303 LMB393299:LMB393303 LVX393299:LVX393303 MFT393299:MFT393303 MPP393299:MPP393303 MZL393299:MZL393303 NJH393299:NJH393303 NTD393299:NTD393303 OCZ393299:OCZ393303 OMV393299:OMV393303 OWR393299:OWR393303 PGN393299:PGN393303 PQJ393299:PQJ393303 QAF393299:QAF393303 QKB393299:QKB393303 QTX393299:QTX393303 RDT393299:RDT393303 RNP393299:RNP393303 RXL393299:RXL393303 SHH393299:SHH393303 SRD393299:SRD393303 TAZ393299:TAZ393303 TKV393299:TKV393303 TUR393299:TUR393303 UEN393299:UEN393303 UOJ393299:UOJ393303 UYF393299:UYF393303 VIB393299:VIB393303 VRX393299:VRX393303 WBT393299:WBT393303 WLP393299:WLP393303 WVL393299:WVL393303 D458835:D458839 IZ458835:IZ458839 SV458835:SV458839 ACR458835:ACR458839 AMN458835:AMN458839 AWJ458835:AWJ458839 BGF458835:BGF458839 BQB458835:BQB458839 BZX458835:BZX458839 CJT458835:CJT458839 CTP458835:CTP458839 DDL458835:DDL458839 DNH458835:DNH458839 DXD458835:DXD458839 EGZ458835:EGZ458839 EQV458835:EQV458839 FAR458835:FAR458839 FKN458835:FKN458839 FUJ458835:FUJ458839 GEF458835:GEF458839 GOB458835:GOB458839 GXX458835:GXX458839 HHT458835:HHT458839 HRP458835:HRP458839 IBL458835:IBL458839 ILH458835:ILH458839 IVD458835:IVD458839 JEZ458835:JEZ458839 JOV458835:JOV458839 JYR458835:JYR458839 KIN458835:KIN458839 KSJ458835:KSJ458839 LCF458835:LCF458839 LMB458835:LMB458839 LVX458835:LVX458839 MFT458835:MFT458839 MPP458835:MPP458839 MZL458835:MZL458839 NJH458835:NJH458839 NTD458835:NTD458839 OCZ458835:OCZ458839 OMV458835:OMV458839 OWR458835:OWR458839 PGN458835:PGN458839 PQJ458835:PQJ458839 QAF458835:QAF458839 QKB458835:QKB458839 QTX458835:QTX458839 RDT458835:RDT458839 RNP458835:RNP458839 RXL458835:RXL458839 SHH458835:SHH458839 SRD458835:SRD458839 TAZ458835:TAZ458839 TKV458835:TKV458839 TUR458835:TUR458839 UEN458835:UEN458839 UOJ458835:UOJ458839 UYF458835:UYF458839 VIB458835:VIB458839 VRX458835:VRX458839 WBT458835:WBT458839 WLP458835:WLP458839 WVL458835:WVL458839 D524371:D524375 IZ524371:IZ524375 SV524371:SV524375 ACR524371:ACR524375 AMN524371:AMN524375 AWJ524371:AWJ524375 BGF524371:BGF524375 BQB524371:BQB524375 BZX524371:BZX524375 CJT524371:CJT524375 CTP524371:CTP524375 DDL524371:DDL524375 DNH524371:DNH524375 DXD524371:DXD524375 EGZ524371:EGZ524375 EQV524371:EQV524375 FAR524371:FAR524375 FKN524371:FKN524375 FUJ524371:FUJ524375 GEF524371:GEF524375 GOB524371:GOB524375 GXX524371:GXX524375 HHT524371:HHT524375 HRP524371:HRP524375 IBL524371:IBL524375 ILH524371:ILH524375 IVD524371:IVD524375 JEZ524371:JEZ524375 JOV524371:JOV524375 JYR524371:JYR524375 KIN524371:KIN524375 KSJ524371:KSJ524375 LCF524371:LCF524375 LMB524371:LMB524375 LVX524371:LVX524375 MFT524371:MFT524375 MPP524371:MPP524375 MZL524371:MZL524375 NJH524371:NJH524375 NTD524371:NTD524375 OCZ524371:OCZ524375 OMV524371:OMV524375 OWR524371:OWR524375 PGN524371:PGN524375 PQJ524371:PQJ524375 QAF524371:QAF524375 QKB524371:QKB524375 QTX524371:QTX524375 RDT524371:RDT524375 RNP524371:RNP524375 RXL524371:RXL524375 SHH524371:SHH524375 SRD524371:SRD524375 TAZ524371:TAZ524375 TKV524371:TKV524375 TUR524371:TUR524375 UEN524371:UEN524375 UOJ524371:UOJ524375 UYF524371:UYF524375 VIB524371:VIB524375 VRX524371:VRX524375 WBT524371:WBT524375 WLP524371:WLP524375 WVL524371:WVL524375 D589907:D589911 IZ589907:IZ589911 SV589907:SV589911 ACR589907:ACR589911 AMN589907:AMN589911 AWJ589907:AWJ589911 BGF589907:BGF589911 BQB589907:BQB589911 BZX589907:BZX589911 CJT589907:CJT589911 CTP589907:CTP589911 DDL589907:DDL589911 DNH589907:DNH589911 DXD589907:DXD589911 EGZ589907:EGZ589911 EQV589907:EQV589911 FAR589907:FAR589911 FKN589907:FKN589911 FUJ589907:FUJ589911 GEF589907:GEF589911 GOB589907:GOB589911 GXX589907:GXX589911 HHT589907:HHT589911 HRP589907:HRP589911 IBL589907:IBL589911 ILH589907:ILH589911 IVD589907:IVD589911 JEZ589907:JEZ589911 JOV589907:JOV589911 JYR589907:JYR589911 KIN589907:KIN589911 KSJ589907:KSJ589911 LCF589907:LCF589911 LMB589907:LMB589911 LVX589907:LVX589911 MFT589907:MFT589911 MPP589907:MPP589911 MZL589907:MZL589911 NJH589907:NJH589911 NTD589907:NTD589911 OCZ589907:OCZ589911 OMV589907:OMV589911 OWR589907:OWR589911 PGN589907:PGN589911 PQJ589907:PQJ589911 QAF589907:QAF589911 QKB589907:QKB589911 QTX589907:QTX589911 RDT589907:RDT589911 RNP589907:RNP589911 RXL589907:RXL589911 SHH589907:SHH589911 SRD589907:SRD589911 TAZ589907:TAZ589911 TKV589907:TKV589911 TUR589907:TUR589911 UEN589907:UEN589911 UOJ589907:UOJ589911 UYF589907:UYF589911 VIB589907:VIB589911 VRX589907:VRX589911 WBT589907:WBT589911 WLP589907:WLP589911 WVL589907:WVL589911 D655443:D655447 IZ655443:IZ655447 SV655443:SV655447 ACR655443:ACR655447 AMN655443:AMN655447 AWJ655443:AWJ655447 BGF655443:BGF655447 BQB655443:BQB655447 BZX655443:BZX655447 CJT655443:CJT655447 CTP655443:CTP655447 DDL655443:DDL655447 DNH655443:DNH655447 DXD655443:DXD655447 EGZ655443:EGZ655447 EQV655443:EQV655447 FAR655443:FAR655447 FKN655443:FKN655447 FUJ655443:FUJ655447 GEF655443:GEF655447 GOB655443:GOB655447 GXX655443:GXX655447 HHT655443:HHT655447 HRP655443:HRP655447 IBL655443:IBL655447 ILH655443:ILH655447 IVD655443:IVD655447 JEZ655443:JEZ655447 JOV655443:JOV655447 JYR655443:JYR655447 KIN655443:KIN655447 KSJ655443:KSJ655447 LCF655443:LCF655447 LMB655443:LMB655447 LVX655443:LVX655447 MFT655443:MFT655447 MPP655443:MPP655447 MZL655443:MZL655447 NJH655443:NJH655447 NTD655443:NTD655447 OCZ655443:OCZ655447 OMV655443:OMV655447 OWR655443:OWR655447 PGN655443:PGN655447 PQJ655443:PQJ655447 QAF655443:QAF655447 QKB655443:QKB655447 QTX655443:QTX655447 RDT655443:RDT655447 RNP655443:RNP655447 RXL655443:RXL655447 SHH655443:SHH655447 SRD655443:SRD655447 TAZ655443:TAZ655447 TKV655443:TKV655447 TUR655443:TUR655447 UEN655443:UEN655447 UOJ655443:UOJ655447 UYF655443:UYF655447 VIB655443:VIB655447 VRX655443:VRX655447 WBT655443:WBT655447 WLP655443:WLP655447 WVL655443:WVL655447 D720979:D720983 IZ720979:IZ720983 SV720979:SV720983 ACR720979:ACR720983 AMN720979:AMN720983 AWJ720979:AWJ720983 BGF720979:BGF720983 BQB720979:BQB720983 BZX720979:BZX720983 CJT720979:CJT720983 CTP720979:CTP720983 DDL720979:DDL720983 DNH720979:DNH720983 DXD720979:DXD720983 EGZ720979:EGZ720983 EQV720979:EQV720983 FAR720979:FAR720983 FKN720979:FKN720983 FUJ720979:FUJ720983 GEF720979:GEF720983 GOB720979:GOB720983 GXX720979:GXX720983 HHT720979:HHT720983 HRP720979:HRP720983 IBL720979:IBL720983 ILH720979:ILH720983 IVD720979:IVD720983 JEZ720979:JEZ720983 JOV720979:JOV720983 JYR720979:JYR720983 KIN720979:KIN720983 KSJ720979:KSJ720983 LCF720979:LCF720983 LMB720979:LMB720983 LVX720979:LVX720983 MFT720979:MFT720983 MPP720979:MPP720983 MZL720979:MZL720983 NJH720979:NJH720983 NTD720979:NTD720983 OCZ720979:OCZ720983 OMV720979:OMV720983 OWR720979:OWR720983 PGN720979:PGN720983 PQJ720979:PQJ720983 QAF720979:QAF720983 QKB720979:QKB720983 QTX720979:QTX720983 RDT720979:RDT720983 RNP720979:RNP720983 RXL720979:RXL720983 SHH720979:SHH720983 SRD720979:SRD720983 TAZ720979:TAZ720983 TKV720979:TKV720983 TUR720979:TUR720983 UEN720979:UEN720983 UOJ720979:UOJ720983 UYF720979:UYF720983 VIB720979:VIB720983 VRX720979:VRX720983 WBT720979:WBT720983 WLP720979:WLP720983 WVL720979:WVL720983 D786515:D786519 IZ786515:IZ786519 SV786515:SV786519 ACR786515:ACR786519 AMN786515:AMN786519 AWJ786515:AWJ786519 BGF786515:BGF786519 BQB786515:BQB786519 BZX786515:BZX786519 CJT786515:CJT786519 CTP786515:CTP786519 DDL786515:DDL786519 DNH786515:DNH786519 DXD786515:DXD786519 EGZ786515:EGZ786519 EQV786515:EQV786519 FAR786515:FAR786519 FKN786515:FKN786519 FUJ786515:FUJ786519 GEF786515:GEF786519 GOB786515:GOB786519 GXX786515:GXX786519 HHT786515:HHT786519 HRP786515:HRP786519 IBL786515:IBL786519 ILH786515:ILH786519 IVD786515:IVD786519 JEZ786515:JEZ786519 JOV786515:JOV786519 JYR786515:JYR786519 KIN786515:KIN786519 KSJ786515:KSJ786519 LCF786515:LCF786519 LMB786515:LMB786519 LVX786515:LVX786519 MFT786515:MFT786519 MPP786515:MPP786519 MZL786515:MZL786519 NJH786515:NJH786519 NTD786515:NTD786519 OCZ786515:OCZ786519 OMV786515:OMV786519 OWR786515:OWR786519 PGN786515:PGN786519 PQJ786515:PQJ786519 QAF786515:QAF786519 QKB786515:QKB786519 QTX786515:QTX786519 RDT786515:RDT786519 RNP786515:RNP786519 RXL786515:RXL786519 SHH786515:SHH786519 SRD786515:SRD786519 TAZ786515:TAZ786519 TKV786515:TKV786519 TUR786515:TUR786519 UEN786515:UEN786519 UOJ786515:UOJ786519 UYF786515:UYF786519 VIB786515:VIB786519 VRX786515:VRX786519 WBT786515:WBT786519 WLP786515:WLP786519 WVL786515:WVL786519 D852051:D852055 IZ852051:IZ852055 SV852051:SV852055 ACR852051:ACR852055 AMN852051:AMN852055 AWJ852051:AWJ852055 BGF852051:BGF852055 BQB852051:BQB852055 BZX852051:BZX852055 CJT852051:CJT852055 CTP852051:CTP852055 DDL852051:DDL852055 DNH852051:DNH852055 DXD852051:DXD852055 EGZ852051:EGZ852055 EQV852051:EQV852055 FAR852051:FAR852055 FKN852051:FKN852055 FUJ852051:FUJ852055 GEF852051:GEF852055 GOB852051:GOB852055 GXX852051:GXX852055 HHT852051:HHT852055 HRP852051:HRP852055 IBL852051:IBL852055 ILH852051:ILH852055 IVD852051:IVD852055 JEZ852051:JEZ852055 JOV852051:JOV852055 JYR852051:JYR852055 KIN852051:KIN852055 KSJ852051:KSJ852055 LCF852051:LCF852055 LMB852051:LMB852055 LVX852051:LVX852055 MFT852051:MFT852055 MPP852051:MPP852055 MZL852051:MZL852055 NJH852051:NJH852055 NTD852051:NTD852055 OCZ852051:OCZ852055 OMV852051:OMV852055 OWR852051:OWR852055 PGN852051:PGN852055 PQJ852051:PQJ852055 QAF852051:QAF852055 QKB852051:QKB852055 QTX852051:QTX852055 RDT852051:RDT852055 RNP852051:RNP852055 RXL852051:RXL852055 SHH852051:SHH852055 SRD852051:SRD852055 TAZ852051:TAZ852055 TKV852051:TKV852055 TUR852051:TUR852055 UEN852051:UEN852055 UOJ852051:UOJ852055 UYF852051:UYF852055 VIB852051:VIB852055 VRX852051:VRX852055 WBT852051:WBT852055 WLP852051:WLP852055 WVL852051:WVL852055 D917587:D917591 IZ917587:IZ917591 SV917587:SV917591 ACR917587:ACR917591 AMN917587:AMN917591 AWJ917587:AWJ917591 BGF917587:BGF917591 BQB917587:BQB917591 BZX917587:BZX917591 CJT917587:CJT917591 CTP917587:CTP917591 DDL917587:DDL917591 DNH917587:DNH917591 DXD917587:DXD917591 EGZ917587:EGZ917591 EQV917587:EQV917591 FAR917587:FAR917591 FKN917587:FKN917591 FUJ917587:FUJ917591 GEF917587:GEF917591 GOB917587:GOB917591 GXX917587:GXX917591 HHT917587:HHT917591 HRP917587:HRP917591 IBL917587:IBL917591 ILH917587:ILH917591 IVD917587:IVD917591 JEZ917587:JEZ917591 JOV917587:JOV917591 JYR917587:JYR917591 KIN917587:KIN917591 KSJ917587:KSJ917591 LCF917587:LCF917591 LMB917587:LMB917591 LVX917587:LVX917591 MFT917587:MFT917591 MPP917587:MPP917591 MZL917587:MZL917591 NJH917587:NJH917591 NTD917587:NTD917591 OCZ917587:OCZ917591 OMV917587:OMV917591 OWR917587:OWR917591 PGN917587:PGN917591 PQJ917587:PQJ917591 QAF917587:QAF917591 QKB917587:QKB917591 QTX917587:QTX917591 RDT917587:RDT917591 RNP917587:RNP917591 RXL917587:RXL917591 SHH917587:SHH917591 SRD917587:SRD917591 TAZ917587:TAZ917591 TKV917587:TKV917591 TUR917587:TUR917591 UEN917587:UEN917591 UOJ917587:UOJ917591 UYF917587:UYF917591 VIB917587:VIB917591 VRX917587:VRX917591 WBT917587:WBT917591 WLP917587:WLP917591 WVL917587:WVL917591 D983123:D983127 IZ983123:IZ983127 SV983123:SV983127 ACR983123:ACR983127 AMN983123:AMN983127 AWJ983123:AWJ983127 BGF983123:BGF983127 BQB983123:BQB983127 BZX983123:BZX983127 CJT983123:CJT983127 CTP983123:CTP983127 DDL983123:DDL983127 DNH983123:DNH983127 DXD983123:DXD983127 EGZ983123:EGZ983127 EQV983123:EQV983127 FAR983123:FAR983127 FKN983123:FKN983127 FUJ983123:FUJ983127 GEF983123:GEF983127 GOB983123:GOB983127 GXX983123:GXX983127 HHT983123:HHT983127 HRP983123:HRP983127 IBL983123:IBL983127 ILH983123:ILH983127 IVD983123:IVD983127 JEZ983123:JEZ983127 JOV983123:JOV983127 JYR983123:JYR983127 KIN983123:KIN983127 KSJ983123:KSJ983127 LCF983123:LCF983127 LMB983123:LMB983127 LVX983123:LVX983127 MFT983123:MFT983127 MPP983123:MPP983127 MZL983123:MZL983127 NJH983123:NJH983127 NTD983123:NTD983127 OCZ983123:OCZ983127 OMV983123:OMV983127 OWR983123:OWR983127 PGN983123:PGN983127 PQJ983123:PQJ983127 QAF983123:QAF983127 QKB983123:QKB983127 QTX983123:QTX983127 RDT983123:RDT983127 RNP983123:RNP983127 RXL983123:RXL983127 SHH983123:SHH983127 SRD983123:SRD983127 TAZ983123:TAZ983127 TKV983123:TKV983127 TUR983123:TUR983127 UEN983123:UEN983127 UOJ983123:UOJ983127 UYF983123:UYF983127 VIB983123:VIB983127 VRX983123:VRX983127 WBT983123:WBT983127 WLP983123:WLP983127 WVL983123:WVL983127">
      <formula1>1990</formula1>
      <formula2>2010</formula2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"/>
  <sheetViews>
    <sheetView workbookViewId="0">
      <selection activeCell="J5" sqref="J5"/>
    </sheetView>
  </sheetViews>
  <sheetFormatPr defaultRowHeight="14.4"/>
  <cols>
    <col min="1" max="1" width="13.44140625" customWidth="1"/>
    <col min="2" max="2" width="11.33203125" customWidth="1"/>
    <col min="3" max="3" width="11.6640625" customWidth="1"/>
    <col min="4" max="4" width="16.5546875" customWidth="1"/>
    <col min="6" max="6" width="10.44140625" customWidth="1"/>
  </cols>
  <sheetData>
    <row r="1" spans="1:12" ht="16.2" thickBot="1">
      <c r="A1" s="111" t="s">
        <v>136</v>
      </c>
      <c r="B1" s="111"/>
      <c r="C1" s="111"/>
      <c r="D1" s="111"/>
      <c r="E1" s="111"/>
      <c r="F1" s="111"/>
    </row>
    <row r="2" spans="1:12" ht="93" customHeight="1" thickBot="1">
      <c r="A2" s="54" t="s">
        <v>1</v>
      </c>
      <c r="B2" s="55" t="s">
        <v>137</v>
      </c>
      <c r="C2" s="55" t="s">
        <v>138</v>
      </c>
      <c r="D2" s="55" t="s">
        <v>139</v>
      </c>
      <c r="E2" s="55" t="s">
        <v>140</v>
      </c>
      <c r="F2" s="56" t="s">
        <v>141</v>
      </c>
      <c r="H2" s="113" t="s">
        <v>167</v>
      </c>
      <c r="I2" s="113"/>
      <c r="J2" s="113"/>
      <c r="K2" s="113"/>
      <c r="L2" s="113"/>
    </row>
    <row r="3" spans="1:12" ht="59.4" customHeight="1">
      <c r="A3" s="66" t="s">
        <v>142</v>
      </c>
      <c r="B3" s="57" t="s">
        <v>143</v>
      </c>
      <c r="C3" s="57"/>
      <c r="D3" s="69" t="s">
        <v>144</v>
      </c>
      <c r="E3" s="58">
        <v>8.3000000000000007</v>
      </c>
      <c r="F3" s="59">
        <v>4</v>
      </c>
      <c r="H3" s="114" t="s">
        <v>168</v>
      </c>
      <c r="I3" s="114"/>
      <c r="J3" s="114"/>
      <c r="K3" s="114"/>
      <c r="L3" s="114"/>
    </row>
    <row r="4" spans="1:12" ht="59.4" customHeight="1">
      <c r="A4" s="67" t="s">
        <v>145</v>
      </c>
      <c r="B4" s="60" t="s">
        <v>146</v>
      </c>
      <c r="C4" s="60"/>
      <c r="D4" s="70" t="s">
        <v>147</v>
      </c>
      <c r="E4" s="61">
        <v>12</v>
      </c>
      <c r="F4" s="62">
        <v>4</v>
      </c>
      <c r="H4" s="33" t="s">
        <v>169</v>
      </c>
      <c r="I4" s="36"/>
      <c r="J4" s="34" t="s">
        <v>170</v>
      </c>
      <c r="K4" s="34" t="s">
        <v>171</v>
      </c>
    </row>
    <row r="5" spans="1:12" ht="59.4" customHeight="1">
      <c r="A5" s="67" t="s">
        <v>148</v>
      </c>
      <c r="B5" s="60" t="s">
        <v>149</v>
      </c>
      <c r="C5" s="60"/>
      <c r="D5" s="70" t="s">
        <v>150</v>
      </c>
      <c r="E5" s="61">
        <v>8.8000000000000007</v>
      </c>
      <c r="F5" s="62">
        <v>3</v>
      </c>
    </row>
    <row r="6" spans="1:12" ht="59.4" customHeight="1">
      <c r="A6" s="67" t="s">
        <v>151</v>
      </c>
      <c r="B6" s="60" t="s">
        <v>152</v>
      </c>
      <c r="C6" s="60"/>
      <c r="D6" s="70" t="s">
        <v>153</v>
      </c>
      <c r="E6" s="61">
        <v>9.3000000000000007</v>
      </c>
      <c r="F6" s="62">
        <v>3</v>
      </c>
    </row>
    <row r="7" spans="1:12" ht="59.4" customHeight="1">
      <c r="A7" s="67" t="s">
        <v>154</v>
      </c>
      <c r="B7" s="60" t="s">
        <v>155</v>
      </c>
      <c r="C7" s="60"/>
      <c r="D7" s="70" t="s">
        <v>156</v>
      </c>
      <c r="E7" s="61">
        <v>12.2</v>
      </c>
      <c r="F7" s="62">
        <v>8</v>
      </c>
    </row>
    <row r="8" spans="1:12" ht="59.4" customHeight="1">
      <c r="A8" s="67" t="s">
        <v>157</v>
      </c>
      <c r="B8" s="60" t="s">
        <v>158</v>
      </c>
      <c r="C8" s="60"/>
      <c r="D8" s="70" t="s">
        <v>159</v>
      </c>
      <c r="E8" s="61">
        <v>7.6</v>
      </c>
      <c r="F8" s="62">
        <v>1</v>
      </c>
    </row>
    <row r="9" spans="1:12" ht="59.4" customHeight="1">
      <c r="A9" s="67" t="s">
        <v>160</v>
      </c>
      <c r="B9" s="60" t="s">
        <v>161</v>
      </c>
      <c r="C9" s="60"/>
      <c r="D9" s="70" t="s">
        <v>162</v>
      </c>
      <c r="E9" s="61">
        <v>6.5</v>
      </c>
      <c r="F9" s="62">
        <v>1</v>
      </c>
    </row>
    <row r="10" spans="1:12" ht="59.4" customHeight="1" thickBot="1">
      <c r="A10" s="68" t="s">
        <v>163</v>
      </c>
      <c r="B10" s="63" t="s">
        <v>164</v>
      </c>
      <c r="C10" s="63"/>
      <c r="D10" s="71" t="s">
        <v>165</v>
      </c>
      <c r="E10" s="64">
        <v>8.5</v>
      </c>
      <c r="F10" s="65">
        <v>2</v>
      </c>
    </row>
    <row r="12" spans="1:12">
      <c r="A12" s="72" t="s">
        <v>166</v>
      </c>
      <c r="B12" s="72"/>
      <c r="C12" s="72"/>
      <c r="D12" s="72"/>
      <c r="E12" s="72"/>
      <c r="F12" s="53"/>
    </row>
  </sheetData>
  <mergeCells count="3">
    <mergeCell ref="A1:F1"/>
    <mergeCell ref="H2:L2"/>
    <mergeCell ref="H3:L3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F18" sqref="F18"/>
    </sheetView>
  </sheetViews>
  <sheetFormatPr defaultRowHeight="14.4"/>
  <cols>
    <col min="1" max="1" width="14.5546875" customWidth="1"/>
    <col min="2" max="2" width="9.88671875" customWidth="1"/>
  </cols>
  <sheetData>
    <row r="1" spans="1:4" ht="36.6" customHeight="1" thickBot="1">
      <c r="A1" s="115" t="s">
        <v>214</v>
      </c>
      <c r="B1" s="115"/>
      <c r="C1" s="115"/>
      <c r="D1" s="115"/>
    </row>
    <row r="2" spans="1:4" ht="15" thickBot="1">
      <c r="A2" s="102" t="s">
        <v>215</v>
      </c>
      <c r="B2" s="103" t="s">
        <v>216</v>
      </c>
      <c r="C2" s="103" t="s">
        <v>217</v>
      </c>
      <c r="D2" s="104" t="s">
        <v>218</v>
      </c>
    </row>
    <row r="3" spans="1:4">
      <c r="A3" s="93" t="s">
        <v>219</v>
      </c>
      <c r="B3" s="96">
        <v>0</v>
      </c>
      <c r="C3" s="96">
        <v>0</v>
      </c>
      <c r="D3" s="97">
        <v>900</v>
      </c>
    </row>
    <row r="4" spans="1:4">
      <c r="A4" s="94" t="s">
        <v>220</v>
      </c>
      <c r="B4" s="98">
        <v>1855</v>
      </c>
      <c r="C4" s="98">
        <v>1855</v>
      </c>
      <c r="D4" s="99">
        <v>3084</v>
      </c>
    </row>
    <row r="5" spans="1:4">
      <c r="A5" s="94" t="s">
        <v>221</v>
      </c>
      <c r="B5" s="98">
        <v>2355</v>
      </c>
      <c r="C5" s="98">
        <v>3015</v>
      </c>
      <c r="D5" s="99">
        <v>7525</v>
      </c>
    </row>
    <row r="6" spans="1:4">
      <c r="A6" s="94" t="s">
        <v>222</v>
      </c>
      <c r="B6" s="98">
        <v>2500</v>
      </c>
      <c r="C6" s="98">
        <v>1250</v>
      </c>
      <c r="D6" s="99">
        <v>0</v>
      </c>
    </row>
    <row r="7" spans="1:4">
      <c r="A7" s="94" t="s">
        <v>223</v>
      </c>
      <c r="B7" s="98">
        <v>2543</v>
      </c>
      <c r="C7" s="98">
        <v>2658</v>
      </c>
      <c r="D7" s="99">
        <v>4158</v>
      </c>
    </row>
    <row r="8" spans="1:4">
      <c r="A8" s="94" t="s">
        <v>224</v>
      </c>
      <c r="B8" s="98">
        <v>3538</v>
      </c>
      <c r="C8" s="98">
        <v>2722</v>
      </c>
      <c r="D8" s="99">
        <v>1906</v>
      </c>
    </row>
    <row r="9" spans="1:4">
      <c r="A9" s="94" t="s">
        <v>225</v>
      </c>
      <c r="B9" s="98">
        <v>5737</v>
      </c>
      <c r="C9" s="98">
        <v>5737</v>
      </c>
      <c r="D9" s="99">
        <v>5737</v>
      </c>
    </row>
    <row r="10" spans="1:4">
      <c r="A10" s="94" t="s">
        <v>226</v>
      </c>
      <c r="B10" s="98">
        <v>10258</v>
      </c>
      <c r="C10" s="98">
        <v>14347</v>
      </c>
      <c r="D10" s="99">
        <v>14347</v>
      </c>
    </row>
    <row r="11" spans="1:4">
      <c r="A11" s="94" t="s">
        <v>227</v>
      </c>
      <c r="B11" s="98">
        <v>12868</v>
      </c>
      <c r="C11" s="98">
        <v>12868</v>
      </c>
      <c r="D11" s="99">
        <v>12868</v>
      </c>
    </row>
    <row r="12" spans="1:4">
      <c r="A12" s="94" t="s">
        <v>228</v>
      </c>
      <c r="B12" s="98">
        <v>12893</v>
      </c>
      <c r="C12" s="98">
        <v>16893</v>
      </c>
      <c r="D12" s="99">
        <v>23837</v>
      </c>
    </row>
    <row r="13" spans="1:4">
      <c r="A13" s="94" t="s">
        <v>229</v>
      </c>
      <c r="B13" s="98">
        <v>21327</v>
      </c>
      <c r="C13" s="98">
        <v>21327</v>
      </c>
      <c r="D13" s="99">
        <v>20987</v>
      </c>
    </row>
    <row r="14" spans="1:4">
      <c r="A14" s="94" t="s">
        <v>230</v>
      </c>
      <c r="B14" s="98">
        <v>43462</v>
      </c>
      <c r="C14" s="98">
        <v>43462</v>
      </c>
      <c r="D14" s="99">
        <v>61710</v>
      </c>
    </row>
    <row r="15" spans="1:4">
      <c r="A15" s="94" t="s">
        <v>231</v>
      </c>
      <c r="B15" s="98">
        <v>63193</v>
      </c>
      <c r="C15" s="98">
        <v>62960</v>
      </c>
      <c r="D15" s="99">
        <v>64460</v>
      </c>
    </row>
    <row r="16" spans="1:4" ht="15" thickBot="1">
      <c r="A16" s="95" t="s">
        <v>120</v>
      </c>
      <c r="B16" s="100">
        <v>95409</v>
      </c>
      <c r="C16" s="100">
        <v>95409</v>
      </c>
      <c r="D16" s="101">
        <v>95409</v>
      </c>
    </row>
    <row r="19" spans="1:2" ht="17.399999999999999">
      <c r="A19" s="33" t="s">
        <v>108</v>
      </c>
      <c r="B19" s="36"/>
    </row>
    <row r="20" spans="1:2">
      <c r="A20" s="34" t="s">
        <v>232</v>
      </c>
    </row>
    <row r="21" spans="1:2">
      <c r="A21" s="34"/>
      <c r="B21" s="34"/>
    </row>
    <row r="22" spans="1:2">
      <c r="A22" s="34"/>
      <c r="B22" s="34"/>
    </row>
  </sheetData>
  <mergeCells count="1">
    <mergeCell ref="A1:D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topLeftCell="A7" workbookViewId="0">
      <selection activeCell="F35" sqref="F35"/>
    </sheetView>
  </sheetViews>
  <sheetFormatPr defaultRowHeight="14.4"/>
  <cols>
    <col min="1" max="1" width="15.21875" customWidth="1"/>
    <col min="2" max="2" width="16.44140625" customWidth="1"/>
    <col min="4" max="4" width="9.77734375" customWidth="1"/>
    <col min="5" max="5" width="12.44140625" customWidth="1"/>
    <col min="6" max="6" width="13.77734375" customWidth="1"/>
  </cols>
  <sheetData>
    <row r="1" spans="1:5" ht="17.399999999999999">
      <c r="A1" s="33" t="s">
        <v>82</v>
      </c>
      <c r="B1" s="27"/>
      <c r="C1" s="27"/>
      <c r="D1" s="27"/>
      <c r="E1" s="27"/>
    </row>
    <row r="4" spans="1:5" ht="39.6">
      <c r="A4" s="26" t="s">
        <v>1</v>
      </c>
      <c r="B4" s="26" t="s">
        <v>83</v>
      </c>
      <c r="C4" s="26" t="s">
        <v>84</v>
      </c>
      <c r="D4" s="26" t="s">
        <v>85</v>
      </c>
      <c r="E4" s="26" t="s">
        <v>86</v>
      </c>
    </row>
    <row r="5" spans="1:5">
      <c r="A5" s="25" t="s">
        <v>87</v>
      </c>
      <c r="B5" s="25" t="s">
        <v>88</v>
      </c>
      <c r="C5" s="14">
        <v>7458</v>
      </c>
      <c r="D5" s="14">
        <v>850</v>
      </c>
      <c r="E5" s="14">
        <v>12</v>
      </c>
    </row>
    <row r="6" spans="1:5">
      <c r="A6" s="25" t="s">
        <v>89</v>
      </c>
      <c r="B6" s="25" t="s">
        <v>88</v>
      </c>
      <c r="C6" s="14">
        <v>7491</v>
      </c>
      <c r="D6" s="14">
        <v>850</v>
      </c>
      <c r="E6" s="14">
        <v>12</v>
      </c>
    </row>
    <row r="7" spans="1:5">
      <c r="A7" s="25" t="s">
        <v>90</v>
      </c>
      <c r="B7" s="25" t="s">
        <v>88</v>
      </c>
      <c r="C7" s="14">
        <v>5778</v>
      </c>
      <c r="D7" s="14">
        <v>819</v>
      </c>
      <c r="E7" s="14">
        <v>19</v>
      </c>
    </row>
    <row r="8" spans="1:5">
      <c r="A8" s="25" t="s">
        <v>91</v>
      </c>
      <c r="B8" s="25" t="s">
        <v>88</v>
      </c>
      <c r="C8" s="14">
        <v>5689</v>
      </c>
      <c r="D8" s="14">
        <v>819</v>
      </c>
      <c r="E8" s="14">
        <v>19</v>
      </c>
    </row>
    <row r="9" spans="1:5">
      <c r="A9" s="25" t="s">
        <v>92</v>
      </c>
      <c r="B9" s="25" t="s">
        <v>88</v>
      </c>
      <c r="C9" s="14">
        <v>7408</v>
      </c>
      <c r="D9" s="14">
        <v>852</v>
      </c>
      <c r="E9" s="14">
        <v>14</v>
      </c>
    </row>
    <row r="10" spans="1:5">
      <c r="A10" s="25" t="s">
        <v>93</v>
      </c>
      <c r="B10" s="25" t="s">
        <v>88</v>
      </c>
      <c r="C10" s="14">
        <v>7593</v>
      </c>
      <c r="D10" s="14">
        <v>900</v>
      </c>
      <c r="E10" s="14">
        <v>14</v>
      </c>
    </row>
    <row r="11" spans="1:5">
      <c r="A11" s="25" t="s">
        <v>94</v>
      </c>
      <c r="B11" s="25" t="s">
        <v>95</v>
      </c>
      <c r="C11" s="14">
        <v>5741</v>
      </c>
      <c r="D11" s="14">
        <v>850</v>
      </c>
      <c r="E11" s="14">
        <v>9</v>
      </c>
    </row>
    <row r="12" spans="1:5">
      <c r="A12" s="25" t="s">
        <v>96</v>
      </c>
      <c r="B12" s="25" t="s">
        <v>95</v>
      </c>
      <c r="C12" s="14">
        <v>6278</v>
      </c>
      <c r="D12" s="14">
        <v>973</v>
      </c>
      <c r="E12" s="14">
        <v>9</v>
      </c>
    </row>
    <row r="13" spans="1:5">
      <c r="A13" s="25" t="s">
        <v>97</v>
      </c>
      <c r="B13" s="25" t="s">
        <v>95</v>
      </c>
      <c r="C13" s="14">
        <v>5695</v>
      </c>
      <c r="D13" s="14">
        <v>850</v>
      </c>
      <c r="E13" s="14">
        <v>10</v>
      </c>
    </row>
    <row r="14" spans="1:5">
      <c r="A14" s="25" t="s">
        <v>98</v>
      </c>
      <c r="B14" s="25" t="s">
        <v>95</v>
      </c>
      <c r="C14" s="14">
        <v>5000</v>
      </c>
      <c r="D14" s="14">
        <v>850</v>
      </c>
      <c r="E14" s="14">
        <v>7</v>
      </c>
    </row>
    <row r="15" spans="1:5">
      <c r="A15" s="25" t="s">
        <v>99</v>
      </c>
      <c r="B15" s="25" t="s">
        <v>95</v>
      </c>
      <c r="C15" s="14">
        <v>5000</v>
      </c>
      <c r="D15" s="14">
        <v>850</v>
      </c>
      <c r="E15" s="14">
        <v>8</v>
      </c>
    </row>
    <row r="16" spans="1:5">
      <c r="A16" s="25" t="s">
        <v>100</v>
      </c>
      <c r="B16" s="25" t="s">
        <v>95</v>
      </c>
      <c r="C16" s="14">
        <v>4617</v>
      </c>
      <c r="D16" s="14">
        <v>846</v>
      </c>
      <c r="E16" s="14">
        <v>8</v>
      </c>
    </row>
    <row r="17" spans="1:6">
      <c r="A17" s="25" t="s">
        <v>101</v>
      </c>
      <c r="B17" s="25" t="s">
        <v>102</v>
      </c>
      <c r="C17" s="14">
        <v>3232</v>
      </c>
      <c r="D17" s="14">
        <v>745</v>
      </c>
      <c r="E17" s="14">
        <v>7</v>
      </c>
    </row>
    <row r="18" spans="1:6">
      <c r="A18" s="25" t="s">
        <v>103</v>
      </c>
      <c r="B18" s="25" t="s">
        <v>102</v>
      </c>
      <c r="C18" s="14">
        <v>3282</v>
      </c>
      <c r="D18" s="14">
        <v>773</v>
      </c>
      <c r="E18" s="14">
        <v>6</v>
      </c>
    </row>
    <row r="19" spans="1:6">
      <c r="A19" s="25" t="s">
        <v>104</v>
      </c>
      <c r="B19" s="25" t="s">
        <v>102</v>
      </c>
      <c r="C19" s="14">
        <v>3295</v>
      </c>
      <c r="D19" s="14">
        <v>795</v>
      </c>
      <c r="E19" s="14">
        <v>8</v>
      </c>
    </row>
    <row r="20" spans="1:6">
      <c r="A20" s="25" t="s">
        <v>105</v>
      </c>
      <c r="B20" s="25" t="s">
        <v>102</v>
      </c>
      <c r="C20" s="14">
        <v>3744</v>
      </c>
      <c r="D20" s="14">
        <v>778</v>
      </c>
      <c r="E20" s="14">
        <v>8</v>
      </c>
    </row>
    <row r="21" spans="1:6">
      <c r="A21" s="25" t="s">
        <v>106</v>
      </c>
      <c r="B21" s="25" t="s">
        <v>102</v>
      </c>
      <c r="C21" s="14">
        <v>3378</v>
      </c>
      <c r="D21" s="14">
        <v>846</v>
      </c>
      <c r="E21" s="14">
        <v>7</v>
      </c>
    </row>
    <row r="22" spans="1:6">
      <c r="A22" s="25" t="s">
        <v>107</v>
      </c>
      <c r="B22" s="25" t="s">
        <v>102</v>
      </c>
      <c r="C22" s="14">
        <v>2213</v>
      </c>
      <c r="D22" s="14">
        <v>835</v>
      </c>
      <c r="E22" s="14">
        <v>7</v>
      </c>
    </row>
    <row r="24" spans="1:6" ht="17.399999999999999">
      <c r="A24" s="33" t="s">
        <v>108</v>
      </c>
      <c r="B24" s="27"/>
      <c r="C24" s="27"/>
    </row>
    <row r="25" spans="1:6">
      <c r="A25" s="34" t="s">
        <v>49</v>
      </c>
      <c r="B25" s="34" t="s">
        <v>109</v>
      </c>
      <c r="C25" s="27"/>
    </row>
    <row r="26" spans="1:6">
      <c r="A26" s="34" t="s">
        <v>51</v>
      </c>
      <c r="B26" s="34" t="s">
        <v>110</v>
      </c>
      <c r="C26" s="27"/>
    </row>
    <row r="27" spans="1:6">
      <c r="A27" s="34" t="s">
        <v>51</v>
      </c>
      <c r="B27" s="34" t="s">
        <v>111</v>
      </c>
    </row>
    <row r="30" spans="1:6" ht="17.399999999999999">
      <c r="A30" s="74" t="s">
        <v>173</v>
      </c>
      <c r="F30" s="74" t="s">
        <v>174</v>
      </c>
    </row>
    <row r="31" spans="1:6">
      <c r="A31" t="s">
        <v>172</v>
      </c>
      <c r="F31" s="75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workbookViewId="0">
      <selection activeCell="D17" sqref="D17:G18"/>
    </sheetView>
  </sheetViews>
  <sheetFormatPr defaultRowHeight="14.4"/>
  <cols>
    <col min="1" max="1" width="28.33203125" customWidth="1"/>
    <col min="2" max="2" width="17.77734375" customWidth="1"/>
    <col min="3" max="3" width="36.5546875" customWidth="1"/>
    <col min="4" max="4" width="12.44140625" customWidth="1"/>
    <col min="5" max="5" width="10.33203125" customWidth="1"/>
    <col min="6" max="6" width="40.6640625" customWidth="1"/>
    <col min="7" max="7" width="15.88671875" customWidth="1"/>
  </cols>
  <sheetData>
    <row r="1" spans="1:5" ht="16.2" thickBot="1">
      <c r="A1" s="116" t="s">
        <v>0</v>
      </c>
      <c r="B1" s="116"/>
      <c r="C1" s="116"/>
      <c r="D1" s="116"/>
      <c r="E1" s="116"/>
    </row>
    <row r="2" spans="1:5" ht="27" thickBot="1">
      <c r="A2" s="11" t="s">
        <v>1</v>
      </c>
      <c r="B2" s="12" t="s">
        <v>2</v>
      </c>
      <c r="C2" s="12" t="s">
        <v>3</v>
      </c>
      <c r="D2" s="12" t="s">
        <v>4</v>
      </c>
      <c r="E2" s="13" t="s">
        <v>5</v>
      </c>
    </row>
    <row r="3" spans="1:5">
      <c r="A3" s="9" t="s">
        <v>6</v>
      </c>
      <c r="B3" s="4" t="s">
        <v>7</v>
      </c>
      <c r="C3" s="4" t="s">
        <v>8</v>
      </c>
      <c r="D3" s="4" t="s">
        <v>9</v>
      </c>
      <c r="E3" s="10">
        <v>1985</v>
      </c>
    </row>
    <row r="4" spans="1:5">
      <c r="A4" s="5" t="s">
        <v>10</v>
      </c>
      <c r="B4" s="1" t="s">
        <v>11</v>
      </c>
      <c r="C4" s="1" t="s">
        <v>12</v>
      </c>
      <c r="D4" s="1" t="s">
        <v>13</v>
      </c>
      <c r="E4" s="7">
        <v>2010</v>
      </c>
    </row>
    <row r="5" spans="1:5">
      <c r="A5" s="5" t="s">
        <v>14</v>
      </c>
      <c r="B5" s="1" t="s">
        <v>15</v>
      </c>
      <c r="C5" s="1" t="s">
        <v>16</v>
      </c>
      <c r="D5" s="1" t="s">
        <v>13</v>
      </c>
      <c r="E5" s="7">
        <v>2006</v>
      </c>
    </row>
    <row r="6" spans="1:5">
      <c r="A6" s="5" t="s">
        <v>17</v>
      </c>
      <c r="B6" s="1" t="s">
        <v>15</v>
      </c>
      <c r="C6" s="1" t="s">
        <v>18</v>
      </c>
      <c r="D6" s="1" t="s">
        <v>13</v>
      </c>
      <c r="E6" s="7">
        <v>2008</v>
      </c>
    </row>
    <row r="7" spans="1:5">
      <c r="A7" s="5" t="s">
        <v>19</v>
      </c>
      <c r="B7" s="1" t="s">
        <v>15</v>
      </c>
      <c r="C7" s="1" t="s">
        <v>20</v>
      </c>
      <c r="D7" s="1" t="s">
        <v>21</v>
      </c>
      <c r="E7" s="7">
        <v>2010</v>
      </c>
    </row>
    <row r="8" spans="1:5">
      <c r="A8" s="5" t="s">
        <v>22</v>
      </c>
      <c r="B8" s="1" t="s">
        <v>23</v>
      </c>
      <c r="C8" s="1" t="s">
        <v>24</v>
      </c>
      <c r="D8" s="1" t="s">
        <v>25</v>
      </c>
      <c r="E8" s="7">
        <v>2005</v>
      </c>
    </row>
    <row r="9" spans="1:5">
      <c r="A9" s="5" t="s">
        <v>26</v>
      </c>
      <c r="B9" s="1" t="s">
        <v>27</v>
      </c>
      <c r="C9" s="1" t="s">
        <v>28</v>
      </c>
      <c r="D9" s="1" t="s">
        <v>29</v>
      </c>
      <c r="E9" s="7">
        <v>2010</v>
      </c>
    </row>
    <row r="10" spans="1:5">
      <c r="A10" s="5" t="s">
        <v>30</v>
      </c>
      <c r="B10" s="1" t="s">
        <v>31</v>
      </c>
      <c r="C10" s="1" t="s">
        <v>32</v>
      </c>
      <c r="D10" s="1" t="s">
        <v>29</v>
      </c>
      <c r="E10" s="7">
        <v>2008</v>
      </c>
    </row>
    <row r="11" spans="1:5">
      <c r="A11" s="5" t="s">
        <v>33</v>
      </c>
      <c r="B11" s="1" t="s">
        <v>34</v>
      </c>
      <c r="C11" s="1" t="s">
        <v>35</v>
      </c>
      <c r="D11" s="1" t="s">
        <v>9</v>
      </c>
      <c r="E11" s="7">
        <v>1999</v>
      </c>
    </row>
    <row r="12" spans="1:5">
      <c r="A12" s="5" t="s">
        <v>36</v>
      </c>
      <c r="B12" s="1" t="s">
        <v>37</v>
      </c>
      <c r="C12" s="1" t="s">
        <v>38</v>
      </c>
      <c r="D12" s="1" t="s">
        <v>25</v>
      </c>
      <c r="E12" s="7">
        <v>1978</v>
      </c>
    </row>
    <row r="13" spans="1:5">
      <c r="A13" s="5" t="s">
        <v>39</v>
      </c>
      <c r="B13" s="1" t="s">
        <v>40</v>
      </c>
      <c r="C13" s="1" t="s">
        <v>41</v>
      </c>
      <c r="D13" s="1" t="s">
        <v>25</v>
      </c>
      <c r="E13" s="7">
        <v>1971</v>
      </c>
    </row>
    <row r="14" spans="1:5">
      <c r="A14" s="5" t="s">
        <v>42</v>
      </c>
      <c r="B14" s="1" t="s">
        <v>43</v>
      </c>
      <c r="C14" s="1" t="s">
        <v>44</v>
      </c>
      <c r="D14" s="1" t="s">
        <v>25</v>
      </c>
      <c r="E14" s="7">
        <v>1977</v>
      </c>
    </row>
    <row r="15" spans="1:5" ht="15" thickBot="1">
      <c r="A15" s="2" t="s">
        <v>45</v>
      </c>
      <c r="B15" s="6" t="s">
        <v>46</v>
      </c>
      <c r="C15" s="6" t="s">
        <v>47</v>
      </c>
      <c r="D15" s="3" t="s">
        <v>48</v>
      </c>
      <c r="E15" s="8">
        <v>1999</v>
      </c>
    </row>
    <row r="17" spans="1:7" ht="17.399999999999999">
      <c r="A17" s="33" t="s">
        <v>108</v>
      </c>
      <c r="B17" s="15"/>
      <c r="C17" s="15"/>
      <c r="D17" s="74" t="s">
        <v>173</v>
      </c>
      <c r="E17" s="73"/>
      <c r="F17" s="73"/>
      <c r="G17" s="74" t="s">
        <v>174</v>
      </c>
    </row>
    <row r="18" spans="1:7" ht="17.399999999999999">
      <c r="A18" s="19" t="s">
        <v>79</v>
      </c>
      <c r="B18" s="29"/>
      <c r="C18" s="29"/>
      <c r="D18" s="73" t="s">
        <v>175</v>
      </c>
      <c r="E18" s="73"/>
      <c r="F18" s="73"/>
      <c r="G18" s="75"/>
    </row>
    <row r="19" spans="1:7">
      <c r="A19" s="16" t="s">
        <v>49</v>
      </c>
      <c r="B19" s="16" t="s">
        <v>50</v>
      </c>
      <c r="C19" s="15"/>
      <c r="D19" s="73" t="s">
        <v>176</v>
      </c>
      <c r="E19" s="73"/>
      <c r="F19" s="73"/>
      <c r="G19" s="75"/>
    </row>
    <row r="20" spans="1:7">
      <c r="A20" s="16" t="s">
        <v>51</v>
      </c>
      <c r="B20" s="16" t="s">
        <v>52</v>
      </c>
      <c r="C20" s="15"/>
      <c r="D20" s="73" t="s">
        <v>177</v>
      </c>
      <c r="E20" s="73"/>
      <c r="F20" s="73"/>
      <c r="G20" s="75"/>
    </row>
    <row r="21" spans="1:7">
      <c r="D21" s="73" t="s">
        <v>178</v>
      </c>
      <c r="E21" s="73"/>
      <c r="F21" s="73"/>
      <c r="G21" s="75"/>
    </row>
    <row r="22" spans="1:7" ht="17.399999999999999">
      <c r="A22" s="19" t="s">
        <v>80</v>
      </c>
      <c r="D22" s="73" t="s">
        <v>179</v>
      </c>
      <c r="E22" s="73"/>
      <c r="F22" s="73"/>
      <c r="G22" s="75"/>
    </row>
    <row r="23" spans="1:7">
      <c r="A23" s="30" t="s">
        <v>81</v>
      </c>
      <c r="B23" s="31"/>
      <c r="D23" s="73" t="s">
        <v>180</v>
      </c>
      <c r="E23" s="73"/>
      <c r="F23" s="73"/>
      <c r="G23" s="75"/>
    </row>
    <row r="24" spans="1:7">
      <c r="A24" s="32" t="s">
        <v>77</v>
      </c>
      <c r="B24" s="31"/>
      <c r="D24" s="73" t="s">
        <v>181</v>
      </c>
      <c r="E24" s="73"/>
      <c r="F24" s="73"/>
      <c r="G24" s="75"/>
    </row>
    <row r="25" spans="1:7">
      <c r="A25" s="32" t="s">
        <v>78</v>
      </c>
      <c r="B25" s="31"/>
    </row>
  </sheetData>
  <mergeCells count="1">
    <mergeCell ref="A1:E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4"/>
  <sheetViews>
    <sheetView workbookViewId="0">
      <selection activeCell="L4" sqref="L4"/>
    </sheetView>
  </sheetViews>
  <sheetFormatPr defaultRowHeight="14.4"/>
  <cols>
    <col min="1" max="1" width="14" customWidth="1"/>
    <col min="5" max="5" width="14.44140625" customWidth="1"/>
    <col min="6" max="6" width="5.5546875" customWidth="1"/>
    <col min="7" max="7" width="14.21875" customWidth="1"/>
  </cols>
  <sheetData>
    <row r="1" spans="1:7" ht="16.2" thickBot="1">
      <c r="A1" s="120" t="s">
        <v>182</v>
      </c>
      <c r="B1" s="120"/>
      <c r="C1" s="120"/>
      <c r="D1" s="120"/>
    </row>
    <row r="2" spans="1:7" ht="27" thickBot="1">
      <c r="A2" s="81" t="s">
        <v>1</v>
      </c>
      <c r="B2" s="82" t="s">
        <v>183</v>
      </c>
      <c r="C2" s="82" t="s">
        <v>184</v>
      </c>
      <c r="D2" s="83" t="s">
        <v>185</v>
      </c>
    </row>
    <row r="3" spans="1:7">
      <c r="A3" s="84" t="s">
        <v>186</v>
      </c>
      <c r="B3" s="85" t="s">
        <v>187</v>
      </c>
      <c r="C3" s="85">
        <v>108</v>
      </c>
      <c r="D3" s="86">
        <v>47</v>
      </c>
    </row>
    <row r="4" spans="1:7">
      <c r="A4" s="78" t="s">
        <v>188</v>
      </c>
      <c r="B4" s="77" t="s">
        <v>189</v>
      </c>
      <c r="C4" s="77">
        <v>197</v>
      </c>
      <c r="D4" s="87">
        <v>79</v>
      </c>
    </row>
    <row r="5" spans="1:7">
      <c r="A5" s="78" t="s">
        <v>190</v>
      </c>
      <c r="B5" s="77" t="s">
        <v>191</v>
      </c>
      <c r="C5" s="77">
        <v>12</v>
      </c>
      <c r="D5" s="87">
        <v>6</v>
      </c>
    </row>
    <row r="6" spans="1:7">
      <c r="A6" s="78" t="s">
        <v>192</v>
      </c>
      <c r="B6" s="77" t="s">
        <v>193</v>
      </c>
      <c r="C6" s="77">
        <v>35</v>
      </c>
      <c r="D6" s="87">
        <v>17</v>
      </c>
    </row>
    <row r="7" spans="1:7">
      <c r="A7" s="78" t="s">
        <v>194</v>
      </c>
      <c r="B7" s="77" t="s">
        <v>195</v>
      </c>
      <c r="C7" s="77">
        <v>46</v>
      </c>
      <c r="D7" s="87">
        <v>26</v>
      </c>
    </row>
    <row r="8" spans="1:7">
      <c r="A8" s="78" t="s">
        <v>196</v>
      </c>
      <c r="B8" s="77" t="s">
        <v>197</v>
      </c>
      <c r="C8" s="77">
        <v>1</v>
      </c>
      <c r="D8" s="87">
        <v>1</v>
      </c>
    </row>
    <row r="9" spans="1:7">
      <c r="A9" s="78" t="s">
        <v>198</v>
      </c>
      <c r="B9" s="77" t="s">
        <v>199</v>
      </c>
      <c r="C9" s="77">
        <v>23</v>
      </c>
      <c r="D9" s="87">
        <v>11</v>
      </c>
    </row>
    <row r="10" spans="1:7">
      <c r="A10" s="78" t="s">
        <v>200</v>
      </c>
      <c r="B10" s="77" t="s">
        <v>201</v>
      </c>
      <c r="C10" s="77">
        <v>16</v>
      </c>
      <c r="D10" s="87">
        <v>8</v>
      </c>
    </row>
    <row r="11" spans="1:7">
      <c r="A11" s="78" t="s">
        <v>202</v>
      </c>
      <c r="B11" s="77" t="s">
        <v>203</v>
      </c>
      <c r="C11" s="77">
        <v>207</v>
      </c>
      <c r="D11" s="87">
        <v>82</v>
      </c>
    </row>
    <row r="12" spans="1:7" ht="15" thickBot="1">
      <c r="A12" s="79" t="s">
        <v>204</v>
      </c>
      <c r="B12" s="80" t="s">
        <v>205</v>
      </c>
      <c r="C12" s="80">
        <v>238</v>
      </c>
      <c r="D12" s="88">
        <v>92</v>
      </c>
    </row>
    <row r="14" spans="1:7" ht="17.399999999999999">
      <c r="A14" s="74" t="s">
        <v>173</v>
      </c>
      <c r="B14" s="76"/>
      <c r="C14" s="76"/>
      <c r="G14" s="74" t="s">
        <v>174</v>
      </c>
    </row>
    <row r="15" spans="1:7">
      <c r="A15" s="76" t="s">
        <v>206</v>
      </c>
      <c r="B15" s="76"/>
      <c r="C15" s="76"/>
      <c r="G15" s="75"/>
    </row>
    <row r="17" spans="1:12">
      <c r="A17" s="35" t="s">
        <v>207</v>
      </c>
    </row>
    <row r="18" spans="1:12">
      <c r="A18" s="35" t="s">
        <v>208</v>
      </c>
    </row>
    <row r="19" spans="1:12">
      <c r="G19" s="117"/>
      <c r="H19" s="118"/>
      <c r="I19" s="118"/>
      <c r="J19" s="118"/>
      <c r="K19" s="118"/>
      <c r="L19" s="119"/>
    </row>
    <row r="25" spans="1:12">
      <c r="A25" s="35" t="s">
        <v>209</v>
      </c>
    </row>
    <row r="26" spans="1:12">
      <c r="G26" s="117"/>
      <c r="H26" s="118"/>
      <c r="I26" s="118"/>
      <c r="J26" s="118"/>
      <c r="K26" s="118"/>
      <c r="L26" s="119"/>
    </row>
    <row r="32" spans="1:12">
      <c r="A32" s="35" t="s">
        <v>210</v>
      </c>
    </row>
    <row r="33" spans="1:12">
      <c r="G33" s="117"/>
      <c r="H33" s="118"/>
      <c r="I33" s="118"/>
      <c r="J33" s="118"/>
      <c r="K33" s="118"/>
      <c r="L33" s="119"/>
    </row>
    <row r="39" spans="1:12">
      <c r="A39" s="35" t="s">
        <v>211</v>
      </c>
    </row>
    <row r="40" spans="1:12">
      <c r="G40" s="117"/>
      <c r="H40" s="118"/>
      <c r="I40" s="118"/>
      <c r="J40" s="118"/>
      <c r="K40" s="118"/>
      <c r="L40" s="119"/>
    </row>
    <row r="46" spans="1:12">
      <c r="A46" s="35" t="s">
        <v>212</v>
      </c>
    </row>
    <row r="47" spans="1:12">
      <c r="G47" s="117"/>
      <c r="H47" s="118"/>
      <c r="I47" s="118"/>
      <c r="J47" s="118"/>
      <c r="K47" s="118"/>
      <c r="L47" s="119"/>
    </row>
    <row r="53" spans="1:12">
      <c r="A53" s="35" t="s">
        <v>213</v>
      </c>
    </row>
    <row r="54" spans="1:12">
      <c r="G54" s="117"/>
      <c r="H54" s="118"/>
      <c r="I54" s="118"/>
      <c r="J54" s="118"/>
      <c r="K54" s="118"/>
      <c r="L54" s="119"/>
    </row>
  </sheetData>
  <mergeCells count="7">
    <mergeCell ref="G40:L40"/>
    <mergeCell ref="G47:L47"/>
    <mergeCell ref="G54:L54"/>
    <mergeCell ref="A1:D1"/>
    <mergeCell ref="G19:L19"/>
    <mergeCell ref="G26:L26"/>
    <mergeCell ref="G33:L3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9</vt:i4>
      </vt:variant>
    </vt:vector>
  </HeadingPairs>
  <TitlesOfParts>
    <vt:vector size="9" baseType="lpstr">
      <vt:lpstr>rikiavimas</vt:lpstr>
      <vt:lpstr>rikiavimas1</vt:lpstr>
      <vt:lpstr>Duomenų bazė 1</vt:lpstr>
      <vt:lpstr>Duomenų bazė 2</vt:lpstr>
      <vt:lpstr>rikiavimas2</vt:lpstr>
      <vt:lpstr>rikiavimas3</vt:lpstr>
      <vt:lpstr>rikiavimas 3 raktai</vt:lpstr>
      <vt:lpstr>rikiavimas + filtravimas</vt:lpstr>
      <vt:lpstr>filtravimas1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dcterms:created xsi:type="dcterms:W3CDTF">2013-01-28T15:09:49Z</dcterms:created>
  <dcterms:modified xsi:type="dcterms:W3CDTF">2016-11-21T15:20:49Z</dcterms:modified>
</cp:coreProperties>
</file>